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4880" windowHeight="8130"/>
  </bookViews>
  <sheets>
    <sheet name="Tab. 1. Dane o PUP i p. s. " sheetId="3" r:id="rId1"/>
    <sheet name="Tab. 2. Charakterystyka uczest." sheetId="2" r:id="rId2"/>
    <sheet name="Tab. 3. Szczegóły o p. s." sheetId="4" r:id="rId3"/>
    <sheet name="Tab. 4. Formy aktywizacji" sheetId="5" r:id="rId4"/>
    <sheet name="Tab. 2. Pomocniczy " sheetId="6" r:id="rId5"/>
  </sheets>
  <calcPr calcId="145621"/>
</workbook>
</file>

<file path=xl/calcChain.xml><?xml version="1.0" encoding="utf-8"?>
<calcChain xmlns="http://schemas.openxmlformats.org/spreadsheetml/2006/main">
  <c r="U6" i="5" l="1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E6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E22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E18" i="5"/>
  <c r="F14" i="5"/>
  <c r="F6" i="5" s="1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E14" i="5"/>
  <c r="T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U10" i="5"/>
  <c r="E10" i="5"/>
  <c r="AC28" i="4" l="1"/>
  <c r="AA28" i="4"/>
  <c r="Z28" i="4"/>
  <c r="E28" i="4"/>
  <c r="F28" i="4"/>
  <c r="G28" i="4"/>
  <c r="H28" i="4"/>
  <c r="I28" i="4"/>
  <c r="J28" i="4"/>
  <c r="N28" i="4"/>
  <c r="O28" i="4"/>
  <c r="P28" i="4"/>
  <c r="Q28" i="4"/>
  <c r="M28" i="4"/>
  <c r="L28" i="4"/>
  <c r="AD27" i="4"/>
  <c r="AB27" i="4"/>
  <c r="Z27" i="4"/>
  <c r="T27" i="4"/>
  <c r="M27" i="4"/>
  <c r="U27" i="4" s="1"/>
  <c r="L27" i="4"/>
  <c r="AD23" i="4"/>
  <c r="AB23" i="4"/>
  <c r="Z23" i="4"/>
  <c r="U23" i="4"/>
  <c r="T23" i="4"/>
  <c r="M23" i="4"/>
  <c r="L23" i="4"/>
  <c r="AD20" i="4"/>
  <c r="AB20" i="4"/>
  <c r="Z20" i="4"/>
  <c r="U20" i="4"/>
  <c r="T20" i="4"/>
  <c r="M20" i="4"/>
  <c r="L20" i="4"/>
  <c r="AD16" i="4"/>
  <c r="AB16" i="4"/>
  <c r="Z16" i="4"/>
  <c r="M16" i="4"/>
  <c r="U16" i="4" s="1"/>
  <c r="L16" i="4"/>
  <c r="T16" i="4" s="1"/>
  <c r="Z24" i="4" l="1"/>
  <c r="Z21" i="4"/>
  <c r="AD17" i="4"/>
  <c r="Z17" i="4"/>
  <c r="Z13" i="4"/>
  <c r="U28" i="4" l="1"/>
  <c r="L13" i="4"/>
  <c r="F11" i="6"/>
  <c r="E11" i="6"/>
  <c r="M21" i="4"/>
  <c r="U21" i="4" s="1"/>
  <c r="L21" i="4"/>
  <c r="T21" i="4" s="1"/>
  <c r="AD21" i="4"/>
  <c r="AB21" i="4"/>
  <c r="F18" i="6" l="1"/>
  <c r="E18" i="6"/>
  <c r="F17" i="6"/>
  <c r="E17" i="6"/>
  <c r="F14" i="6"/>
  <c r="F15" i="6"/>
  <c r="E14" i="6"/>
  <c r="E15" i="6"/>
  <c r="F13" i="6"/>
  <c r="E13" i="6"/>
  <c r="F7" i="6"/>
  <c r="F8" i="6"/>
  <c r="F9" i="6"/>
  <c r="F10" i="6"/>
  <c r="E7" i="6"/>
  <c r="E8" i="6"/>
  <c r="E9" i="6"/>
  <c r="E10" i="6"/>
  <c r="F6" i="6"/>
  <c r="E6" i="6"/>
  <c r="T13" i="4" l="1"/>
  <c r="AD24" i="4"/>
  <c r="AD28" i="4"/>
  <c r="AD13" i="4"/>
  <c r="AB17" i="4"/>
  <c r="AB24" i="4"/>
  <c r="AB28" i="4"/>
  <c r="AB13" i="4"/>
  <c r="M17" i="4"/>
  <c r="U17" i="4" s="1"/>
  <c r="M24" i="4"/>
  <c r="U24" i="4" s="1"/>
  <c r="L17" i="4"/>
  <c r="T17" i="4" s="1"/>
  <c r="L24" i="4"/>
  <c r="T24" i="4" s="1"/>
  <c r="T28" i="4"/>
  <c r="M13" i="4"/>
  <c r="U13" i="4" s="1"/>
</calcChain>
</file>

<file path=xl/sharedStrings.xml><?xml version="1.0" encoding="utf-8"?>
<sst xmlns="http://schemas.openxmlformats.org/spreadsheetml/2006/main" count="198" uniqueCount="97">
  <si>
    <t>Lp.</t>
  </si>
  <si>
    <t>refundacja wyposażenia lub doposażenia stanowiska pracy</t>
  </si>
  <si>
    <t>jednorazowe środki na podjęcie działalności gospodarczej</t>
  </si>
  <si>
    <t>zatrudnienie subsydiowane</t>
  </si>
  <si>
    <t>przygotowanie zawodowe dorosłych</t>
  </si>
  <si>
    <t>pożyczki szkoleniowe</t>
  </si>
  <si>
    <t>jednorazowe środki na podjęcie działalności gospodarczej w formie spółdzielni socjalnej</t>
  </si>
  <si>
    <t>z tego</t>
  </si>
  <si>
    <t>Bezrobotni (w. 04+05+06)</t>
  </si>
  <si>
    <t>z tego według czasu pozostawania bez pracy w miesiącach</t>
  </si>
  <si>
    <t>do 1</t>
  </si>
  <si>
    <t>1–12</t>
  </si>
  <si>
    <t>pow. 12</t>
  </si>
  <si>
    <t>…</t>
  </si>
  <si>
    <t>PUP w</t>
  </si>
  <si>
    <t>Wyszczególnienie</t>
  </si>
  <si>
    <t>Plan</t>
  </si>
  <si>
    <t>Wykonanie</t>
  </si>
  <si>
    <t>Limit</t>
  </si>
  <si>
    <t>Rezerwa FP</t>
  </si>
  <si>
    <t>Inne źródła</t>
  </si>
  <si>
    <t>Kwota programu specjalnego (w zł)</t>
  </si>
  <si>
    <t>Kwota przypadająca na 1 uczestnika programu</t>
  </si>
  <si>
    <t>Efektywność programów specjalnych</t>
  </si>
  <si>
    <t>*)</t>
  </si>
  <si>
    <t>Kwota specyficznych elementów wspierających zatrudnienie</t>
  </si>
  <si>
    <t>(zł)</t>
  </si>
  <si>
    <t>pośrednictwo pracy</t>
  </si>
  <si>
    <t>pomoc w aktywnym poszukiwaniu pracy</t>
  </si>
  <si>
    <t>poradnictwo zawodowe i informacja zawodowa</t>
  </si>
  <si>
    <t>organizacja szkoleń</t>
  </si>
  <si>
    <t>staż</t>
  </si>
  <si>
    <t>Ogółem</t>
  </si>
  <si>
    <t>w tym:</t>
  </si>
  <si>
    <t>Liczba projektów programów specjalnych złożonych w województwie</t>
  </si>
  <si>
    <t>Razem w PUP</t>
  </si>
  <si>
    <t>specjalne</t>
  </si>
  <si>
    <t>Programy</t>
  </si>
  <si>
    <t>Część 2 Załącznika Nr 7 do Zasad</t>
  </si>
  <si>
    <t>Powyżej 50 roku życia</t>
  </si>
  <si>
    <t>z tego liczba PUP, które otrzymały dofinansowanie</t>
  </si>
  <si>
    <t>kosztowa     (zł/osobę)</t>
  </si>
  <si>
    <t>zatrudnieniowa (%)</t>
  </si>
  <si>
    <t>x</t>
  </si>
  <si>
    <t>rodzice*</t>
  </si>
  <si>
    <t>z tego liczba  programów, które otrzymały dofinansowanie i były skierowane</t>
  </si>
  <si>
    <t>do osób 30-</t>
  </si>
  <si>
    <t>do osób 50+</t>
  </si>
  <si>
    <t>Ogółem (w. 03+07)</t>
  </si>
  <si>
    <t>Poszukujący pracy (zgodnie z art. 43 ustawy o promocji zatrudnienia …)</t>
  </si>
  <si>
    <t xml:space="preserve">Do 30 roku życia </t>
  </si>
  <si>
    <t>w tym kobiety</t>
  </si>
  <si>
    <t>WYBRANE KATEGORIE BEZROBOTNYCH (z wiersza 3)</t>
  </si>
  <si>
    <t>WYBRANE KATEGORIE POSZUKUJĄCYCH PRACY (z wiersza 7)</t>
  </si>
  <si>
    <r>
      <rPr>
        <b/>
        <sz val="11"/>
        <color theme="1"/>
        <rFont val="Czcionka tekstu podstawowego"/>
        <charset val="238"/>
      </rPr>
      <t>Tabela 3.</t>
    </r>
    <r>
      <rPr>
        <sz val="11"/>
        <color theme="1"/>
        <rFont val="Czcionka tekstu podstawowego"/>
        <family val="2"/>
        <charset val="238"/>
      </rPr>
      <t xml:space="preserve"> Szczegółowe dane o programach specjalnych.</t>
    </r>
  </si>
  <si>
    <r>
      <rPr>
        <b/>
        <sz val="11"/>
        <color theme="1"/>
        <rFont val="Czcionka tekstu podstawowego"/>
        <charset val="238"/>
      </rPr>
      <t>Tabela 4.</t>
    </r>
    <r>
      <rPr>
        <sz val="11"/>
        <color theme="1"/>
        <rFont val="Czcionka tekstu podstawowego"/>
        <family val="2"/>
        <charset val="238"/>
      </rPr>
      <t xml:space="preserve"> Udział uczestników programów specjalnych w poszczególnych formach aktywizacji (liczba osób).</t>
    </r>
  </si>
  <si>
    <t>Kwota wynikająca z pisemnej informacji Ministra Pracy i Polityki Społecznej (obowiązującej na dzień sporządzenia projektu programu specjalnego) o ustalonej dla powiatu wysokości środków Funduszu Pracy, jakie mogą być wydatkowane w 2013 r. na finansowanie zadań realizowanych przez samorząd powiatu.</t>
  </si>
  <si>
    <r>
      <rPr>
        <b/>
        <sz val="11"/>
        <color theme="1"/>
        <rFont val="Czcionka tekstu podstawowego"/>
        <charset val="238"/>
      </rPr>
      <t xml:space="preserve">Tabela 2. </t>
    </r>
    <r>
      <rPr>
        <sz val="11"/>
        <color theme="1"/>
        <rFont val="Czcionka tekstu podstawowego"/>
        <family val="2"/>
        <charset val="238"/>
      </rPr>
      <t>Charakterystyka uczestników programów specjalnych realizowanych w województwie.</t>
    </r>
  </si>
  <si>
    <t>Kwota środków FP z informacji Ministra Pracy **)                       (zł)</t>
  </si>
  <si>
    <t>**)</t>
  </si>
  <si>
    <t>30-</t>
  </si>
  <si>
    <t>50+</t>
  </si>
  <si>
    <t>Środki niewykorzystane (zł)</t>
  </si>
  <si>
    <t>Wartość sprawdzająca warunek z art.. 66a ust. 6 ustawy (warunek spełniony dla wartości = 0 lub &gt; 0)</t>
  </si>
  <si>
    <t>Liczba uczestników programu</t>
  </si>
  <si>
    <t>do rodziców*)</t>
  </si>
  <si>
    <r>
      <rPr>
        <b/>
        <sz val="11"/>
        <color theme="1"/>
        <rFont val="Times New Roman"/>
        <family val="1"/>
        <charset val="238"/>
      </rPr>
      <t>Tabela 1.</t>
    </r>
    <r>
      <rPr>
        <sz val="11"/>
        <color theme="1"/>
        <rFont val="Times New Roman"/>
        <family val="1"/>
        <charset val="238"/>
      </rPr>
      <t xml:space="preserve"> Ogólne dane o PUP i programach specjalnych realizowanych przez urzędy.</t>
    </r>
  </si>
  <si>
    <t>*) bezrobotni rodzice posiadający na utrzymaniu co najmniej 1 dziecko w wieku do 6 lat.</t>
  </si>
  <si>
    <t>Bezrobotni rodzice posiadający na utrzymaniu co najmniej 1 dziecko w wieku do 6 lat</t>
  </si>
  <si>
    <t>bezrobotni rodzice posiadający na utrzymaniu co najmniej 1 dziecko w wieku do 6 lat.</t>
  </si>
  <si>
    <t>Augustów</t>
  </si>
  <si>
    <t xml:space="preserve">Bielsk </t>
  </si>
  <si>
    <t>Łomża</t>
  </si>
  <si>
    <t>Suwałki</t>
  </si>
  <si>
    <t>w tym K</t>
  </si>
  <si>
    <t>Augustowie</t>
  </si>
  <si>
    <t>Bielsku Podlaskim</t>
  </si>
  <si>
    <t>Łomży</t>
  </si>
  <si>
    <t>Programy specjalne</t>
  </si>
  <si>
    <t>Suwałkach</t>
  </si>
  <si>
    <t>Ogółem w województwie podlaskim</t>
  </si>
  <si>
    <t>Ogółem:</t>
  </si>
  <si>
    <t>Województwo podlaskie</t>
  </si>
  <si>
    <t>*</t>
  </si>
  <si>
    <t>1*</t>
  </si>
  <si>
    <t>2**</t>
  </si>
  <si>
    <t>program skierowany do bezrobotnych 30-</t>
  </si>
  <si>
    <t>**</t>
  </si>
  <si>
    <t>program skierowany do bezrobotnych 50+</t>
  </si>
  <si>
    <t>inne (jakie) badania lekarskie</t>
  </si>
  <si>
    <t>inne (jakie) - zwrot kosztów dojazdu</t>
  </si>
  <si>
    <t>inne (jakie) - wsparcie pomostowe dla osób podejmujących działalność</t>
  </si>
  <si>
    <t>inne (jakie) - premia dla pracodawcy (adaptacyjna, za zatrudnienie po programie)</t>
  </si>
  <si>
    <t>inne (jakie) - warsztaty motywacyjne</t>
  </si>
  <si>
    <t xml:space="preserve">inne (jakie) - premia za mentoring, świadczenia pieniężne, ubrania robocze </t>
  </si>
  <si>
    <r>
      <rPr>
        <b/>
        <sz val="11"/>
        <color theme="1"/>
        <rFont val="Czcionka tekstu podstawowego"/>
        <charset val="238"/>
      </rPr>
      <t xml:space="preserve">Tabela 2. </t>
    </r>
    <r>
      <rPr>
        <sz val="11"/>
        <color theme="1"/>
        <rFont val="Czcionka tekstu podstawowego"/>
        <family val="2"/>
        <charset val="238"/>
      </rPr>
      <t>Charakterystyka uczestników programów specjalnych realizowanych w województwie podlaskim.</t>
    </r>
  </si>
  <si>
    <t>Liczba PUP, które złożyły projekty programów specjalnych w województwie podlaskim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</si>
</sst>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i/>
      <sz val="9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i/>
      <sz val="9"/>
      <color rgb="FF00000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0" borderId="0" xfId="0" applyFont="1"/>
    <xf numFmtId="0" fontId="4" fillId="0" borderId="14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6" xfId="0" applyFont="1" applyBorder="1"/>
    <xf numFmtId="0" fontId="0" fillId="0" borderId="4" xfId="0" applyBorder="1"/>
    <xf numFmtId="0" fontId="9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/>
    </xf>
    <xf numFmtId="1" fontId="2" fillId="2" borderId="1" xfId="0" applyNumberFormat="1" applyFont="1" applyFill="1" applyBorder="1"/>
    <xf numFmtId="4" fontId="2" fillId="2" borderId="1" xfId="0" applyNumberFormat="1" applyFont="1" applyFill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1" fillId="0" borderId="9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 vertical="center"/>
    </xf>
    <xf numFmtId="0" fontId="13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" fontId="2" fillId="2" borderId="7" xfId="0" applyNumberFormat="1" applyFont="1" applyFill="1" applyBorder="1"/>
    <xf numFmtId="4" fontId="2" fillId="2" borderId="7" xfId="0" applyNumberFormat="1" applyFont="1" applyFill="1" applyBorder="1"/>
    <xf numFmtId="4" fontId="2" fillId="2" borderId="11" xfId="0" applyNumberFormat="1" applyFont="1" applyFill="1" applyBorder="1"/>
    <xf numFmtId="0" fontId="10" fillId="0" borderId="4" xfId="0" applyFont="1" applyBorder="1" applyAlignment="1">
      <alignment horizontal="center"/>
    </xf>
    <xf numFmtId="0" fontId="1" fillId="0" borderId="12" xfId="0" applyFont="1" applyBorder="1"/>
    <xf numFmtId="0" fontId="14" fillId="0" borderId="0" xfId="0" applyFont="1" applyAlignment="1">
      <alignment horizontal="center"/>
    </xf>
    <xf numFmtId="0" fontId="14" fillId="0" borderId="0" xfId="0" applyFont="1"/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justify" wrapText="1"/>
    </xf>
    <xf numFmtId="0" fontId="1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0" fillId="0" borderId="36" xfId="0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/>
    <xf numFmtId="0" fontId="0" fillId="0" borderId="19" xfId="0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justify" wrapText="1"/>
    </xf>
    <xf numFmtId="0" fontId="0" fillId="0" borderId="0" xfId="0"/>
    <xf numFmtId="0" fontId="1" fillId="0" borderId="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wrapText="1"/>
    </xf>
    <xf numFmtId="0" fontId="4" fillId="0" borderId="41" xfId="0" applyFont="1" applyBorder="1" applyAlignment="1">
      <alignment wrapText="1"/>
    </xf>
    <xf numFmtId="0" fontId="0" fillId="3" borderId="1" xfId="0" applyFill="1" applyBorder="1"/>
    <xf numFmtId="0" fontId="16" fillId="0" borderId="1" xfId="0" applyFont="1" applyBorder="1"/>
    <xf numFmtId="0" fontId="16" fillId="3" borderId="1" xfId="0" applyFont="1" applyFill="1" applyBorder="1"/>
    <xf numFmtId="0" fontId="0" fillId="0" borderId="0" xfId="0"/>
    <xf numFmtId="0" fontId="10" fillId="4" borderId="4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7" xfId="0" applyFont="1" applyFill="1" applyBorder="1"/>
    <xf numFmtId="2" fontId="1" fillId="4" borderId="1" xfId="0" applyNumberFormat="1" applyFont="1" applyFill="1" applyBorder="1"/>
    <xf numFmtId="2" fontId="1" fillId="0" borderId="7" xfId="0" applyNumberFormat="1" applyFont="1" applyBorder="1"/>
    <xf numFmtId="0" fontId="1" fillId="4" borderId="4" xfId="0" applyFont="1" applyFill="1" applyBorder="1"/>
    <xf numFmtId="2" fontId="1" fillId="0" borderId="6" xfId="0" applyNumberFormat="1" applyFont="1" applyBorder="1"/>
    <xf numFmtId="2" fontId="8" fillId="0" borderId="26" xfId="0" applyNumberFormat="1" applyFont="1" applyBorder="1"/>
    <xf numFmtId="0" fontId="8" fillId="0" borderId="26" xfId="0" applyFont="1" applyFill="1" applyBorder="1"/>
    <xf numFmtId="0" fontId="8" fillId="0" borderId="26" xfId="0" applyFont="1" applyBorder="1"/>
    <xf numFmtId="1" fontId="8" fillId="0" borderId="26" xfId="0" applyNumberFormat="1" applyFont="1" applyBorder="1"/>
    <xf numFmtId="2" fontId="1" fillId="0" borderId="1" xfId="0" applyNumberFormat="1" applyFont="1" applyBorder="1"/>
    <xf numFmtId="2" fontId="1" fillId="0" borderId="4" xfId="0" applyNumberFormat="1" applyFont="1" applyBorder="1"/>
    <xf numFmtId="2" fontId="8" fillId="0" borderId="26" xfId="0" applyNumberFormat="1" applyFont="1" applyFill="1" applyBorder="1"/>
    <xf numFmtId="1" fontId="1" fillId="0" borderId="7" xfId="0" applyNumberFormat="1" applyFont="1" applyBorder="1"/>
    <xf numFmtId="1" fontId="1" fillId="0" borderId="6" xfId="0" applyNumberFormat="1" applyFont="1" applyBorder="1"/>
    <xf numFmtId="1" fontId="8" fillId="0" borderId="28" xfId="0" applyNumberFormat="1" applyFont="1" applyBorder="1"/>
    <xf numFmtId="0" fontId="8" fillId="0" borderId="19" xfId="0" applyFont="1" applyFill="1" applyBorder="1" applyAlignment="1"/>
    <xf numFmtId="0" fontId="8" fillId="0" borderId="20" xfId="0" applyFont="1" applyFill="1" applyBorder="1" applyAlignment="1"/>
    <xf numFmtId="1" fontId="8" fillId="0" borderId="29" xfId="0" applyNumberFormat="1" applyFont="1" applyBorder="1"/>
    <xf numFmtId="1" fontId="1" fillId="0" borderId="36" xfId="0" applyNumberFormat="1" applyFont="1" applyBorder="1"/>
    <xf numFmtId="0" fontId="8" fillId="0" borderId="0" xfId="0" applyFont="1"/>
    <xf numFmtId="1" fontId="2" fillId="2" borderId="11" xfId="0" applyNumberFormat="1" applyFont="1" applyFill="1" applyBorder="1"/>
    <xf numFmtId="1" fontId="11" fillId="0" borderId="1" xfId="0" applyNumberFormat="1" applyFont="1" applyBorder="1"/>
    <xf numFmtId="1" fontId="2" fillId="0" borderId="1" xfId="0" applyNumberFormat="1" applyFont="1" applyBorder="1"/>
    <xf numFmtId="1" fontId="2" fillId="0" borderId="7" xfId="0" applyNumberFormat="1" applyFont="1" applyBorder="1"/>
    <xf numFmtId="1" fontId="2" fillId="0" borderId="2" xfId="0" applyNumberFormat="1" applyFont="1" applyBorder="1"/>
    <xf numFmtId="3" fontId="2" fillId="2" borderId="2" xfId="0" applyNumberFormat="1" applyFont="1" applyFill="1" applyBorder="1"/>
    <xf numFmtId="3" fontId="2" fillId="0" borderId="1" xfId="0" applyNumberFormat="1" applyFont="1" applyBorder="1"/>
    <xf numFmtId="3" fontId="2" fillId="0" borderId="2" xfId="0" applyNumberFormat="1" applyFont="1" applyBorder="1"/>
    <xf numFmtId="0" fontId="2" fillId="0" borderId="6" xfId="0" applyFont="1" applyBorder="1"/>
    <xf numFmtId="0" fontId="17" fillId="0" borderId="7" xfId="0" applyFont="1" applyBorder="1"/>
    <xf numFmtId="0" fontId="2" fillId="0" borderId="6" xfId="0" applyFont="1" applyBorder="1" applyAlignment="1">
      <alignment horizontal="center"/>
    </xf>
    <xf numFmtId="0" fontId="17" fillId="0" borderId="1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7" xfId="0" applyFont="1" applyBorder="1" applyAlignment="1">
      <alignment horizontal="center"/>
    </xf>
    <xf numFmtId="3" fontId="11" fillId="0" borderId="1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11" fillId="0" borderId="1" xfId="0" applyFont="1" applyBorder="1"/>
    <xf numFmtId="0" fontId="2" fillId="0" borderId="2" xfId="0" applyFont="1" applyBorder="1"/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" fontId="18" fillId="0" borderId="1" xfId="0" applyNumberFormat="1" applyFont="1" applyBorder="1"/>
    <xf numFmtId="3" fontId="18" fillId="0" borderId="1" xfId="0" applyNumberFormat="1" applyFont="1" applyBorder="1"/>
    <xf numFmtId="0" fontId="18" fillId="0" borderId="1" xfId="0" applyFont="1" applyBorder="1"/>
    <xf numFmtId="1" fontId="20" fillId="0" borderId="26" xfId="0" applyNumberFormat="1" applyFont="1" applyBorder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0" fillId="0" borderId="0" xfId="0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9" xfId="0" applyFont="1" applyBorder="1" applyAlignment="1">
      <alignment horizontal="justify" wrapText="1"/>
    </xf>
    <xf numFmtId="0" fontId="4" fillId="0" borderId="20" xfId="0" applyFont="1" applyBorder="1" applyAlignment="1">
      <alignment horizontal="justify" wrapText="1"/>
    </xf>
    <xf numFmtId="0" fontId="4" fillId="0" borderId="15" xfId="0" applyFont="1" applyBorder="1" applyAlignment="1">
      <alignment horizontal="justify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42" xfId="0" applyFont="1" applyBorder="1" applyAlignment="1">
      <alignment horizontal="justify" wrapText="1"/>
    </xf>
    <xf numFmtId="0" fontId="4" fillId="0" borderId="26" xfId="0" applyFont="1" applyBorder="1" applyAlignment="1">
      <alignment horizontal="justify" wrapText="1"/>
    </xf>
    <xf numFmtId="0" fontId="4" fillId="0" borderId="28" xfId="0" applyFont="1" applyBorder="1" applyAlignment="1">
      <alignment horizontal="justify" wrapText="1"/>
    </xf>
    <xf numFmtId="0" fontId="4" fillId="0" borderId="40" xfId="0" applyFont="1" applyBorder="1" applyAlignment="1">
      <alignment horizontal="justify" wrapText="1"/>
    </xf>
    <xf numFmtId="0" fontId="4" fillId="0" borderId="41" xfId="0" applyFont="1" applyBorder="1" applyAlignment="1">
      <alignment horizontal="justify" wrapText="1"/>
    </xf>
    <xf numFmtId="0" fontId="4" fillId="0" borderId="14" xfId="0" applyFont="1" applyBorder="1" applyAlignment="1">
      <alignment horizontal="justify" wrapText="1"/>
    </xf>
    <xf numFmtId="0" fontId="4" fillId="0" borderId="19" xfId="0" applyFont="1" applyFill="1" applyBorder="1" applyAlignment="1">
      <alignment horizontal="justify" wrapText="1"/>
    </xf>
    <xf numFmtId="0" fontId="4" fillId="0" borderId="20" xfId="0" applyFont="1" applyFill="1" applyBorder="1" applyAlignment="1">
      <alignment horizontal="justify" wrapText="1"/>
    </xf>
    <xf numFmtId="0" fontId="4" fillId="0" borderId="15" xfId="0" applyFont="1" applyFill="1" applyBorder="1" applyAlignment="1">
      <alignment horizontal="justify" wrapText="1"/>
    </xf>
    <xf numFmtId="0" fontId="4" fillId="0" borderId="19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0" borderId="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19" xfId="0" applyFont="1" applyBorder="1" applyAlignment="1"/>
    <xf numFmtId="0" fontId="0" fillId="0" borderId="20" xfId="0" applyBorder="1" applyAlignment="1"/>
    <xf numFmtId="0" fontId="0" fillId="0" borderId="29" xfId="0" applyBorder="1" applyAlignment="1"/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1" fillId="0" borderId="27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9" fillId="0" borderId="19" xfId="0" applyFont="1" applyBorder="1" applyAlignment="1"/>
    <xf numFmtId="0" fontId="20" fillId="0" borderId="20" xfId="0" applyFont="1" applyBorder="1" applyAlignment="1"/>
    <xf numFmtId="0" fontId="11" fillId="0" borderId="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3" borderId="38" xfId="0" applyFont="1" applyFill="1" applyBorder="1" applyAlignment="1">
      <alignment horizontal="center" wrapText="1"/>
    </xf>
    <xf numFmtId="0" fontId="4" fillId="3" borderId="39" xfId="0" applyFont="1" applyFill="1" applyBorder="1" applyAlignment="1">
      <alignment horizontal="center" wrapText="1"/>
    </xf>
    <xf numFmtId="0" fontId="4" fillId="3" borderId="20" xfId="0" applyFont="1" applyFill="1" applyBorder="1" applyAlignment="1">
      <alignment horizontal="center" wrapText="1"/>
    </xf>
    <xf numFmtId="0" fontId="4" fillId="3" borderId="19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F16" sqref="F16"/>
    </sheetView>
  </sheetViews>
  <sheetFormatPr defaultRowHeight="14.25"/>
  <cols>
    <col min="1" max="1" width="19" customWidth="1"/>
    <col min="2" max="2" width="21.125" customWidth="1"/>
    <col min="3" max="3" width="14" customWidth="1"/>
    <col min="4" max="4" width="13.375" customWidth="1"/>
    <col min="5" max="5" width="12.875" customWidth="1"/>
    <col min="6" max="6" width="14.625" customWidth="1"/>
  </cols>
  <sheetData>
    <row r="1" spans="1:7" ht="15">
      <c r="A1" s="22" t="s">
        <v>38</v>
      </c>
    </row>
    <row r="3" spans="1:7" ht="15">
      <c r="A3" s="3" t="s">
        <v>66</v>
      </c>
    </row>
    <row r="4" spans="1:7" ht="15" thickBot="1"/>
    <row r="5" spans="1:7" ht="36" customHeight="1">
      <c r="A5" s="112" t="s">
        <v>96</v>
      </c>
      <c r="B5" s="113"/>
      <c r="C5" s="112" t="s">
        <v>34</v>
      </c>
      <c r="D5" s="118"/>
      <c r="E5" s="118"/>
      <c r="F5" s="113"/>
    </row>
    <row r="6" spans="1:7" ht="36.75" customHeight="1">
      <c r="A6" s="114" t="s">
        <v>32</v>
      </c>
      <c r="B6" s="116" t="s">
        <v>40</v>
      </c>
      <c r="C6" s="114" t="s">
        <v>32</v>
      </c>
      <c r="D6" s="109" t="s">
        <v>45</v>
      </c>
      <c r="E6" s="110"/>
      <c r="F6" s="111"/>
      <c r="G6" s="42"/>
    </row>
    <row r="7" spans="1:7" ht="35.25" customHeight="1" thickBot="1">
      <c r="A7" s="115"/>
      <c r="B7" s="117"/>
      <c r="C7" s="115"/>
      <c r="D7" s="38" t="s">
        <v>65</v>
      </c>
      <c r="E7" s="38" t="s">
        <v>46</v>
      </c>
      <c r="F7" s="44" t="s">
        <v>47</v>
      </c>
    </row>
    <row r="8" spans="1:7" ht="28.5" customHeight="1">
      <c r="A8" s="52">
        <v>4</v>
      </c>
      <c r="B8" s="52">
        <v>4</v>
      </c>
      <c r="C8" s="52">
        <v>8</v>
      </c>
      <c r="D8" s="52"/>
      <c r="E8" s="52">
        <v>4</v>
      </c>
      <c r="F8" s="52">
        <v>4</v>
      </c>
    </row>
    <row r="9" spans="1:7" ht="15">
      <c r="A9" s="45" t="s">
        <v>67</v>
      </c>
      <c r="B9" s="3"/>
      <c r="C9" s="3"/>
      <c r="D9" s="3"/>
      <c r="E9" s="3"/>
      <c r="F9" s="3"/>
    </row>
    <row r="10" spans="1:7" ht="15">
      <c r="B10" s="3"/>
      <c r="C10" s="3"/>
      <c r="D10" s="3"/>
      <c r="E10" s="3"/>
    </row>
    <row r="11" spans="1:7" ht="15">
      <c r="B11" s="3"/>
      <c r="C11" s="3"/>
      <c r="D11" s="3"/>
      <c r="E11" s="3"/>
    </row>
    <row r="12" spans="1:7" ht="15">
      <c r="B12" s="3"/>
      <c r="C12" s="3"/>
      <c r="D12" s="3"/>
      <c r="E12" s="3"/>
    </row>
    <row r="13" spans="1:7" ht="15">
      <c r="B13" s="3"/>
      <c r="C13" s="3"/>
      <c r="D13" s="3"/>
      <c r="E13" s="3"/>
    </row>
  </sheetData>
  <mergeCells count="6">
    <mergeCell ref="D6:F6"/>
    <mergeCell ref="A5:B5"/>
    <mergeCell ref="C6:C7"/>
    <mergeCell ref="A6:A7"/>
    <mergeCell ref="B6:B7"/>
    <mergeCell ref="C5:F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K8" sqref="K8"/>
    </sheetView>
  </sheetViews>
  <sheetFormatPr defaultRowHeight="14.25"/>
  <cols>
    <col min="1" max="1" width="4.25" customWidth="1"/>
    <col min="2" max="2" width="19.75" customWidth="1"/>
    <col min="3" max="3" width="12.875" customWidth="1"/>
    <col min="4" max="4" width="3.875" customWidth="1"/>
    <col min="5" max="5" width="13.25" customWidth="1"/>
    <col min="6" max="6" width="13.875" customWidth="1"/>
    <col min="7" max="7" width="12.375" customWidth="1"/>
  </cols>
  <sheetData>
    <row r="1" spans="1:7" ht="15">
      <c r="A1" s="22" t="s">
        <v>38</v>
      </c>
    </row>
    <row r="3" spans="1:7" ht="30" customHeight="1">
      <c r="A3" s="119" t="s">
        <v>95</v>
      </c>
      <c r="B3" s="120"/>
      <c r="C3" s="120"/>
      <c r="D3" s="120"/>
      <c r="E3" s="120"/>
      <c r="F3" s="120"/>
      <c r="G3" s="120"/>
    </row>
    <row r="4" spans="1:7" ht="15" thickBot="1"/>
    <row r="5" spans="1:7" ht="15" customHeight="1" thickBot="1">
      <c r="A5" s="121" t="s">
        <v>15</v>
      </c>
      <c r="B5" s="122"/>
      <c r="C5" s="122"/>
      <c r="D5" s="123"/>
      <c r="E5" s="40" t="s">
        <v>32</v>
      </c>
      <c r="F5" s="40" t="s">
        <v>51</v>
      </c>
    </row>
    <row r="6" spans="1:7" ht="15" customHeight="1" thickBot="1">
      <c r="A6" s="124" t="s">
        <v>48</v>
      </c>
      <c r="B6" s="125"/>
      <c r="C6" s="126"/>
      <c r="D6" s="39">
        <v>2</v>
      </c>
      <c r="E6" s="39">
        <v>295</v>
      </c>
      <c r="F6" s="39">
        <v>136</v>
      </c>
    </row>
    <row r="7" spans="1:7" ht="15" customHeight="1" thickBot="1">
      <c r="A7" s="141" t="s">
        <v>7</v>
      </c>
      <c r="B7" s="144" t="s">
        <v>8</v>
      </c>
      <c r="C7" s="145"/>
      <c r="D7" s="2">
        <v>3</v>
      </c>
      <c r="E7" s="2">
        <v>295</v>
      </c>
      <c r="F7" s="2">
        <v>136</v>
      </c>
    </row>
    <row r="8" spans="1:7" ht="22.5" customHeight="1" thickBot="1">
      <c r="A8" s="142"/>
      <c r="B8" s="146" t="s">
        <v>9</v>
      </c>
      <c r="C8" s="37" t="s">
        <v>10</v>
      </c>
      <c r="D8" s="2">
        <v>4</v>
      </c>
      <c r="E8" s="2">
        <v>35</v>
      </c>
      <c r="F8" s="2">
        <v>20</v>
      </c>
    </row>
    <row r="9" spans="1:7" ht="15" thickBot="1">
      <c r="A9" s="142"/>
      <c r="B9" s="147"/>
      <c r="C9" s="37" t="s">
        <v>11</v>
      </c>
      <c r="D9" s="2">
        <v>5</v>
      </c>
      <c r="E9" s="2">
        <v>178</v>
      </c>
      <c r="F9" s="2">
        <v>82</v>
      </c>
    </row>
    <row r="10" spans="1:7" ht="15" thickBot="1">
      <c r="A10" s="142"/>
      <c r="B10" s="148"/>
      <c r="C10" s="37" t="s">
        <v>12</v>
      </c>
      <c r="D10" s="2">
        <v>6</v>
      </c>
      <c r="E10" s="2">
        <v>82</v>
      </c>
      <c r="F10" s="2">
        <v>34</v>
      </c>
    </row>
    <row r="11" spans="1:7" ht="36" customHeight="1" thickBot="1">
      <c r="A11" s="143"/>
      <c r="B11" s="124" t="s">
        <v>49</v>
      </c>
      <c r="C11" s="126"/>
      <c r="D11" s="2">
        <v>7</v>
      </c>
      <c r="E11" s="2">
        <v>0</v>
      </c>
      <c r="F11" s="2">
        <v>0</v>
      </c>
    </row>
    <row r="12" spans="1:7" ht="15" thickBot="1">
      <c r="A12" s="127" t="s">
        <v>52</v>
      </c>
      <c r="B12" s="128"/>
      <c r="C12" s="128"/>
      <c r="D12" s="129"/>
      <c r="E12" s="129"/>
      <c r="F12" s="130"/>
    </row>
    <row r="13" spans="1:7" ht="27.75" customHeight="1" thickBot="1">
      <c r="A13" s="131" t="s">
        <v>68</v>
      </c>
      <c r="B13" s="132"/>
      <c r="C13" s="133"/>
      <c r="D13" s="2">
        <v>8</v>
      </c>
      <c r="E13" s="2">
        <v>0</v>
      </c>
      <c r="F13" s="2">
        <v>0</v>
      </c>
    </row>
    <row r="14" spans="1:7" ht="15" thickBot="1">
      <c r="A14" s="134" t="s">
        <v>50</v>
      </c>
      <c r="B14" s="135"/>
      <c r="C14" s="136"/>
      <c r="D14" s="2">
        <v>9</v>
      </c>
      <c r="E14" s="2">
        <v>187</v>
      </c>
      <c r="F14" s="2">
        <v>100</v>
      </c>
    </row>
    <row r="15" spans="1:7" ht="15" customHeight="1" thickBot="1">
      <c r="A15" s="137" t="s">
        <v>39</v>
      </c>
      <c r="B15" s="138"/>
      <c r="C15" s="139"/>
      <c r="D15" s="2">
        <v>10</v>
      </c>
      <c r="E15" s="2">
        <v>108</v>
      </c>
      <c r="F15" s="2">
        <v>36</v>
      </c>
    </row>
    <row r="16" spans="1:7" ht="15" thickBot="1">
      <c r="A16" s="140" t="s">
        <v>53</v>
      </c>
      <c r="B16" s="129"/>
      <c r="C16" s="129"/>
      <c r="D16" s="129"/>
      <c r="E16" s="129"/>
      <c r="F16" s="130"/>
    </row>
    <row r="17" spans="1:6" ht="15" thickBot="1">
      <c r="A17" s="124" t="s">
        <v>50</v>
      </c>
      <c r="B17" s="125"/>
      <c r="C17" s="126"/>
      <c r="D17" s="2">
        <v>11</v>
      </c>
      <c r="E17" s="2">
        <v>0</v>
      </c>
      <c r="F17" s="2">
        <v>0</v>
      </c>
    </row>
    <row r="18" spans="1:6" ht="15" thickBot="1">
      <c r="A18" s="124" t="s">
        <v>39</v>
      </c>
      <c r="B18" s="125"/>
      <c r="C18" s="126"/>
      <c r="D18" s="2">
        <v>12</v>
      </c>
      <c r="E18" s="2">
        <v>0</v>
      </c>
      <c r="F18" s="2">
        <v>0</v>
      </c>
    </row>
  </sheetData>
  <mergeCells count="14">
    <mergeCell ref="A3:G3"/>
    <mergeCell ref="A5:D5"/>
    <mergeCell ref="A17:C17"/>
    <mergeCell ref="A18:C18"/>
    <mergeCell ref="A12:F12"/>
    <mergeCell ref="A13:C13"/>
    <mergeCell ref="A14:C14"/>
    <mergeCell ref="A15:C15"/>
    <mergeCell ref="A16:F16"/>
    <mergeCell ref="A6:C6"/>
    <mergeCell ref="A7:A11"/>
    <mergeCell ref="B7:C7"/>
    <mergeCell ref="B8:B10"/>
    <mergeCell ref="B11:C11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8"/>
  <sheetViews>
    <sheetView workbookViewId="0">
      <pane xSplit="4" ySplit="12" topLeftCell="E13" activePane="bottomRight" state="frozen"/>
      <selection pane="topRight" activeCell="E1" sqref="E1"/>
      <selection pane="bottomLeft" activeCell="A8" sqref="A8"/>
      <selection pane="bottomRight" activeCell="G3" sqref="G3"/>
    </sheetView>
  </sheetViews>
  <sheetFormatPr defaultRowHeight="14.25"/>
  <cols>
    <col min="1" max="1" width="4" customWidth="1"/>
    <col min="2" max="2" width="20.75" customWidth="1"/>
    <col min="3" max="3" width="12.5" customWidth="1"/>
    <col min="4" max="4" width="2.875" customWidth="1"/>
    <col min="5" max="6" width="5.875" customWidth="1"/>
    <col min="7" max="7" width="6.875" customWidth="1"/>
    <col min="8" max="8" width="5.875" customWidth="1"/>
    <col min="9" max="9" width="5.5" customWidth="1"/>
    <col min="10" max="10" width="7" customWidth="1"/>
    <col min="11" max="11" width="12" customWidth="1"/>
    <col min="12" max="17" width="10.625" customWidth="1"/>
    <col min="18" max="18" width="8.625" customWidth="1"/>
    <col min="19" max="19" width="8.125" customWidth="1"/>
    <col min="20" max="20" width="10.5" customWidth="1"/>
    <col min="21" max="21" width="10.75" customWidth="1"/>
    <col min="22" max="22" width="8.625" customWidth="1"/>
    <col min="23" max="23" width="11" customWidth="1"/>
    <col min="24" max="24" width="8.75" customWidth="1"/>
    <col min="25" max="25" width="11.5" customWidth="1"/>
    <col min="26" max="26" width="12.375" customWidth="1"/>
    <col min="27" max="27" width="10.125" customWidth="1"/>
    <col min="28" max="28" width="14.625" customWidth="1"/>
    <col min="29" max="29" width="9.625" customWidth="1"/>
    <col min="30" max="30" width="14.625" customWidth="1"/>
  </cols>
  <sheetData>
    <row r="1" spans="1:49" ht="15">
      <c r="A1" s="22" t="s">
        <v>38</v>
      </c>
    </row>
    <row r="3" spans="1:49" ht="15">
      <c r="A3" s="26" t="s">
        <v>54</v>
      </c>
    </row>
    <row r="5" spans="1:49" ht="14.25" customHeight="1">
      <c r="A5" s="243" t="s">
        <v>0</v>
      </c>
      <c r="B5" s="190" t="s">
        <v>15</v>
      </c>
      <c r="C5" s="191"/>
      <c r="D5" s="192"/>
      <c r="E5" s="164" t="s">
        <v>64</v>
      </c>
      <c r="F5" s="164"/>
      <c r="G5" s="164"/>
      <c r="H5" s="164"/>
      <c r="I5" s="164"/>
      <c r="J5" s="165"/>
      <c r="K5" s="149" t="s">
        <v>58</v>
      </c>
      <c r="L5" s="163" t="s">
        <v>21</v>
      </c>
      <c r="M5" s="161"/>
      <c r="N5" s="161"/>
      <c r="O5" s="161"/>
      <c r="P5" s="161"/>
      <c r="Q5" s="161"/>
      <c r="R5" s="161"/>
      <c r="S5" s="162"/>
      <c r="T5" s="214" t="s">
        <v>22</v>
      </c>
      <c r="U5" s="215"/>
      <c r="V5" s="199" t="s">
        <v>23</v>
      </c>
      <c r="W5" s="200"/>
      <c r="X5" s="200"/>
      <c r="Y5" s="201"/>
      <c r="Z5" s="149" t="s">
        <v>62</v>
      </c>
      <c r="AA5" s="211" t="s">
        <v>25</v>
      </c>
      <c r="AB5" s="212"/>
      <c r="AC5" s="212"/>
      <c r="AD5" s="21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4.25" customHeight="1">
      <c r="A6" s="244"/>
      <c r="B6" s="193"/>
      <c r="C6" s="194"/>
      <c r="D6" s="195"/>
      <c r="E6" s="166"/>
      <c r="F6" s="166"/>
      <c r="G6" s="166"/>
      <c r="H6" s="166"/>
      <c r="I6" s="166"/>
      <c r="J6" s="167"/>
      <c r="K6" s="150"/>
      <c r="L6" s="220" t="s">
        <v>32</v>
      </c>
      <c r="M6" s="165"/>
      <c r="N6" s="158" t="s">
        <v>33</v>
      </c>
      <c r="O6" s="159"/>
      <c r="P6" s="159"/>
      <c r="Q6" s="159"/>
      <c r="R6" s="159"/>
      <c r="S6" s="160"/>
      <c r="T6" s="216"/>
      <c r="U6" s="217"/>
      <c r="V6" s="202"/>
      <c r="W6" s="203"/>
      <c r="X6" s="203"/>
      <c r="Y6" s="204"/>
      <c r="Z6" s="150"/>
      <c r="AA6" s="163" t="s">
        <v>16</v>
      </c>
      <c r="AB6" s="162"/>
      <c r="AC6" s="163" t="s">
        <v>17</v>
      </c>
      <c r="AD6" s="16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8" customHeight="1">
      <c r="A7" s="244"/>
      <c r="B7" s="193"/>
      <c r="C7" s="194"/>
      <c r="D7" s="195"/>
      <c r="E7" s="168"/>
      <c r="F7" s="168"/>
      <c r="G7" s="168"/>
      <c r="H7" s="168"/>
      <c r="I7" s="168"/>
      <c r="J7" s="169"/>
      <c r="K7" s="150"/>
      <c r="L7" s="221"/>
      <c r="M7" s="169"/>
      <c r="N7" s="161" t="s">
        <v>18</v>
      </c>
      <c r="O7" s="162"/>
      <c r="P7" s="163" t="s">
        <v>19</v>
      </c>
      <c r="Q7" s="162"/>
      <c r="R7" s="163" t="s">
        <v>20</v>
      </c>
      <c r="S7" s="162"/>
      <c r="T7" s="218"/>
      <c r="U7" s="219"/>
      <c r="V7" s="163" t="s">
        <v>16</v>
      </c>
      <c r="W7" s="162"/>
      <c r="X7" s="163" t="s">
        <v>17</v>
      </c>
      <c r="Y7" s="162"/>
      <c r="Z7" s="150"/>
      <c r="AA7" s="208" t="s">
        <v>26</v>
      </c>
      <c r="AB7" s="205" t="s">
        <v>63</v>
      </c>
      <c r="AC7" s="208" t="s">
        <v>26</v>
      </c>
      <c r="AD7" s="205" t="s">
        <v>63</v>
      </c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0.25" customHeight="1">
      <c r="A8" s="244"/>
      <c r="B8" s="193"/>
      <c r="C8" s="194"/>
      <c r="D8" s="195"/>
      <c r="E8" s="170" t="s">
        <v>16</v>
      </c>
      <c r="F8" s="170"/>
      <c r="G8" s="170"/>
      <c r="H8" s="161" t="s">
        <v>17</v>
      </c>
      <c r="I8" s="161"/>
      <c r="J8" s="162"/>
      <c r="K8" s="150"/>
      <c r="L8" s="155" t="s">
        <v>16</v>
      </c>
      <c r="M8" s="155" t="s">
        <v>17</v>
      </c>
      <c r="N8" s="152" t="s">
        <v>16</v>
      </c>
      <c r="O8" s="152" t="s">
        <v>17</v>
      </c>
      <c r="P8" s="152" t="s">
        <v>16</v>
      </c>
      <c r="Q8" s="152" t="s">
        <v>17</v>
      </c>
      <c r="R8" s="152" t="s">
        <v>16</v>
      </c>
      <c r="S8" s="152" t="s">
        <v>17</v>
      </c>
      <c r="T8" s="152" t="s">
        <v>16</v>
      </c>
      <c r="U8" s="152" t="s">
        <v>17</v>
      </c>
      <c r="V8" s="149" t="s">
        <v>41</v>
      </c>
      <c r="W8" s="149" t="s">
        <v>42</v>
      </c>
      <c r="X8" s="149" t="s">
        <v>41</v>
      </c>
      <c r="Y8" s="149" t="s">
        <v>42</v>
      </c>
      <c r="Z8" s="150"/>
      <c r="AA8" s="209"/>
      <c r="AB8" s="206"/>
      <c r="AC8" s="209"/>
      <c r="AD8" s="206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1.75" customHeight="1">
      <c r="A9" s="244"/>
      <c r="B9" s="193"/>
      <c r="C9" s="194"/>
      <c r="D9" s="195"/>
      <c r="E9" s="170" t="s">
        <v>7</v>
      </c>
      <c r="F9" s="170"/>
      <c r="G9" s="170"/>
      <c r="H9" s="161" t="s">
        <v>7</v>
      </c>
      <c r="I9" s="161"/>
      <c r="J9" s="162"/>
      <c r="K9" s="150"/>
      <c r="L9" s="156"/>
      <c r="M9" s="156"/>
      <c r="N9" s="153"/>
      <c r="O9" s="153"/>
      <c r="P9" s="153"/>
      <c r="Q9" s="153"/>
      <c r="R9" s="153"/>
      <c r="S9" s="153"/>
      <c r="T9" s="153"/>
      <c r="U9" s="153"/>
      <c r="V9" s="150"/>
      <c r="W9" s="150"/>
      <c r="X9" s="150"/>
      <c r="Y9" s="150"/>
      <c r="Z9" s="150"/>
      <c r="AA9" s="209"/>
      <c r="AB9" s="206"/>
      <c r="AC9" s="209"/>
      <c r="AD9" s="206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35.25" customHeight="1">
      <c r="A10" s="245"/>
      <c r="B10" s="196"/>
      <c r="C10" s="197"/>
      <c r="D10" s="198"/>
      <c r="E10" s="43" t="s">
        <v>44</v>
      </c>
      <c r="F10" s="43" t="s">
        <v>60</v>
      </c>
      <c r="G10" s="43" t="s">
        <v>61</v>
      </c>
      <c r="H10" s="43" t="s">
        <v>44</v>
      </c>
      <c r="I10" s="43" t="s">
        <v>60</v>
      </c>
      <c r="J10" s="43" t="s">
        <v>61</v>
      </c>
      <c r="K10" s="151"/>
      <c r="L10" s="157"/>
      <c r="M10" s="157"/>
      <c r="N10" s="154"/>
      <c r="O10" s="154"/>
      <c r="P10" s="154"/>
      <c r="Q10" s="154"/>
      <c r="R10" s="154"/>
      <c r="S10" s="154"/>
      <c r="T10" s="154"/>
      <c r="U10" s="154"/>
      <c r="V10" s="151"/>
      <c r="W10" s="151"/>
      <c r="X10" s="151"/>
      <c r="Y10" s="151"/>
      <c r="Z10" s="151"/>
      <c r="AA10" s="210"/>
      <c r="AB10" s="207"/>
      <c r="AC10" s="210"/>
      <c r="AD10" s="207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9.5" customHeight="1" thickBot="1">
      <c r="A11" s="41">
        <v>0</v>
      </c>
      <c r="B11" s="177">
        <v>1</v>
      </c>
      <c r="C11" s="178"/>
      <c r="D11" s="179"/>
      <c r="E11" s="32">
        <v>2</v>
      </c>
      <c r="F11" s="32">
        <v>3</v>
      </c>
      <c r="G11" s="32">
        <v>4</v>
      </c>
      <c r="H11" s="32">
        <v>5</v>
      </c>
      <c r="I11" s="32">
        <v>6</v>
      </c>
      <c r="J11" s="32">
        <v>7</v>
      </c>
      <c r="K11" s="32">
        <v>8</v>
      </c>
      <c r="L11" s="59">
        <v>9</v>
      </c>
      <c r="M11" s="59">
        <v>10</v>
      </c>
      <c r="N11" s="32">
        <v>11</v>
      </c>
      <c r="O11" s="32">
        <v>12</v>
      </c>
      <c r="P11" s="32">
        <v>13</v>
      </c>
      <c r="Q11" s="32">
        <v>14</v>
      </c>
      <c r="R11" s="32">
        <v>15</v>
      </c>
      <c r="S11" s="32">
        <v>16</v>
      </c>
      <c r="T11" s="32">
        <v>17</v>
      </c>
      <c r="U11" s="32">
        <v>18</v>
      </c>
      <c r="V11" s="32">
        <v>19</v>
      </c>
      <c r="W11" s="32">
        <v>20</v>
      </c>
      <c r="X11" s="32">
        <v>21</v>
      </c>
      <c r="Y11" s="32">
        <v>22</v>
      </c>
      <c r="Z11" s="32">
        <v>23</v>
      </c>
      <c r="AA11" s="32">
        <v>24</v>
      </c>
      <c r="AB11" s="32">
        <v>25</v>
      </c>
      <c r="AC11" s="32">
        <v>26</v>
      </c>
      <c r="AD11" s="32">
        <v>27</v>
      </c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21" customFormat="1" ht="23.25" customHeight="1" thickBot="1">
      <c r="A12" s="180" t="s">
        <v>82</v>
      </c>
      <c r="B12" s="181"/>
      <c r="C12" s="181"/>
      <c r="D12" s="182"/>
      <c r="E12" s="187" t="s">
        <v>43</v>
      </c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9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5">
      <c r="A13" s="9"/>
      <c r="B13" s="23"/>
      <c r="C13" s="9" t="s">
        <v>37</v>
      </c>
      <c r="D13" s="33">
        <v>1</v>
      </c>
      <c r="E13" s="7"/>
      <c r="F13" s="7">
        <v>53</v>
      </c>
      <c r="G13" s="7">
        <v>10</v>
      </c>
      <c r="H13" s="7"/>
      <c r="I13" s="7">
        <v>54</v>
      </c>
      <c r="J13" s="7">
        <v>11</v>
      </c>
      <c r="K13" s="7">
        <v>4000003.8</v>
      </c>
      <c r="L13" s="62">
        <f t="shared" ref="L13:L24" si="0">SUM(N13,P13,R13)</f>
        <v>670180</v>
      </c>
      <c r="M13" s="61">
        <f>SUM(O13,Q13,S13)</f>
        <v>656098.35</v>
      </c>
      <c r="N13" s="7">
        <v>400380</v>
      </c>
      <c r="O13" s="7">
        <v>399258.76</v>
      </c>
      <c r="P13" s="7">
        <v>269800</v>
      </c>
      <c r="Q13" s="7">
        <v>256839.59</v>
      </c>
      <c r="R13" s="7">
        <v>0</v>
      </c>
      <c r="S13" s="7">
        <v>0</v>
      </c>
      <c r="T13" s="63">
        <f>L13/(E13+F13+G13)</f>
        <v>10637.777777777777</v>
      </c>
      <c r="U13" s="63">
        <f>M13/(H13+I13+J13)</f>
        <v>10093.82076923077</v>
      </c>
      <c r="V13" s="7">
        <v>10637.78</v>
      </c>
      <c r="W13" s="7">
        <v>100</v>
      </c>
      <c r="X13" s="7">
        <v>10093.82</v>
      </c>
      <c r="Y13" s="7">
        <v>100</v>
      </c>
      <c r="Z13" s="7">
        <f>P13-Q13</f>
        <v>12960.410000000003</v>
      </c>
      <c r="AA13" s="63">
        <v>72800</v>
      </c>
      <c r="AB13" s="7">
        <f>0.2*(N13+P13)-AA13</f>
        <v>61236</v>
      </c>
      <c r="AC13" s="63">
        <v>68800</v>
      </c>
      <c r="AD13" s="73">
        <f>0.2*(O13+Q13)-AC13</f>
        <v>62419.670000000013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5">
      <c r="A14" s="16">
        <v>1</v>
      </c>
      <c r="B14" s="23" t="s">
        <v>14</v>
      </c>
      <c r="C14" s="9" t="s">
        <v>36</v>
      </c>
      <c r="D14" s="24">
        <v>2</v>
      </c>
      <c r="E14" s="6"/>
      <c r="F14" s="6"/>
      <c r="G14" s="6"/>
      <c r="H14" s="6"/>
      <c r="I14" s="6"/>
      <c r="J14" s="6"/>
      <c r="K14" s="7"/>
      <c r="L14" s="60"/>
      <c r="M14" s="60"/>
      <c r="N14" s="6"/>
      <c r="O14" s="6"/>
      <c r="P14" s="6"/>
      <c r="Q14" s="6"/>
      <c r="R14" s="6"/>
      <c r="S14" s="6"/>
      <c r="T14" s="63"/>
      <c r="U14" s="63"/>
      <c r="V14" s="6"/>
      <c r="W14" s="6"/>
      <c r="X14" s="6"/>
      <c r="Y14" s="6"/>
      <c r="Z14" s="7"/>
      <c r="AA14" s="70"/>
      <c r="AB14" s="7"/>
      <c r="AC14" s="70"/>
      <c r="AD14" s="7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15">
      <c r="A15" s="16"/>
      <c r="B15" s="23" t="s">
        <v>75</v>
      </c>
      <c r="C15" s="7"/>
      <c r="D15" s="24" t="s">
        <v>13</v>
      </c>
      <c r="E15" s="6"/>
      <c r="F15" s="6"/>
      <c r="G15" s="6"/>
      <c r="H15" s="6"/>
      <c r="I15" s="6"/>
      <c r="J15" s="6"/>
      <c r="K15" s="6"/>
      <c r="L15" s="60"/>
      <c r="M15" s="60"/>
      <c r="N15" s="6"/>
      <c r="O15" s="6"/>
      <c r="P15" s="6"/>
      <c r="Q15" s="6"/>
      <c r="R15" s="6"/>
      <c r="S15" s="6"/>
      <c r="T15" s="63"/>
      <c r="U15" s="63"/>
      <c r="V15" s="6"/>
      <c r="W15" s="6"/>
      <c r="X15" s="6"/>
      <c r="Y15" s="6"/>
      <c r="Z15" s="7"/>
      <c r="AA15" s="70"/>
      <c r="AB15" s="7"/>
      <c r="AC15" s="70"/>
      <c r="AD15" s="7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>
      <c r="A16" s="17"/>
      <c r="B16" s="7"/>
      <c r="C16" s="173" t="s">
        <v>35</v>
      </c>
      <c r="D16" s="174"/>
      <c r="E16" s="7"/>
      <c r="F16" s="7">
        <v>53</v>
      </c>
      <c r="G16" s="7">
        <v>10</v>
      </c>
      <c r="H16" s="7"/>
      <c r="I16" s="7">
        <v>54</v>
      </c>
      <c r="J16" s="7">
        <v>11</v>
      </c>
      <c r="K16" s="7">
        <v>4000003.8</v>
      </c>
      <c r="L16" s="62">
        <f t="shared" ref="L16" si="1">SUM(N16,P16,R16)</f>
        <v>670180</v>
      </c>
      <c r="M16" s="61">
        <f>SUM(O16,Q16,S16)</f>
        <v>656098.35</v>
      </c>
      <c r="N16" s="7">
        <v>400380</v>
      </c>
      <c r="O16" s="7">
        <v>399258.76</v>
      </c>
      <c r="P16" s="7">
        <v>269800</v>
      </c>
      <c r="Q16" s="7">
        <v>256839.59</v>
      </c>
      <c r="R16" s="7">
        <v>0</v>
      </c>
      <c r="S16" s="7">
        <v>0</v>
      </c>
      <c r="T16" s="63">
        <f>L16/(E16+F16+G16)</f>
        <v>10637.777777777777</v>
      </c>
      <c r="U16" s="63">
        <f>M16/(H16+I16+J16)</f>
        <v>10093.82076923077</v>
      </c>
      <c r="V16" s="7">
        <v>10637.78</v>
      </c>
      <c r="W16" s="7">
        <v>100</v>
      </c>
      <c r="X16" s="7">
        <v>10093.82</v>
      </c>
      <c r="Y16" s="7">
        <v>100</v>
      </c>
      <c r="Z16" s="7">
        <f>P16-Q16</f>
        <v>12960.410000000003</v>
      </c>
      <c r="AA16" s="63">
        <v>72800</v>
      </c>
      <c r="AB16" s="7">
        <f>0.2*(N16+P16)-AA16</f>
        <v>61236</v>
      </c>
      <c r="AC16" s="63">
        <v>68800</v>
      </c>
      <c r="AD16" s="73">
        <f>0.2*(O16+Q16)-AC16</f>
        <v>62419.670000000013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5" customHeight="1">
      <c r="A17" s="18"/>
      <c r="B17" s="8"/>
      <c r="C17" s="8" t="s">
        <v>37</v>
      </c>
      <c r="D17" s="6">
        <v>1</v>
      </c>
      <c r="E17" s="6"/>
      <c r="F17" s="6">
        <v>42</v>
      </c>
      <c r="G17" s="6">
        <v>15</v>
      </c>
      <c r="H17" s="6"/>
      <c r="I17" s="6">
        <v>45</v>
      </c>
      <c r="J17" s="6">
        <v>17</v>
      </c>
      <c r="K17" s="6">
        <v>2511500</v>
      </c>
      <c r="L17" s="62">
        <f t="shared" si="0"/>
        <v>584950</v>
      </c>
      <c r="M17" s="60">
        <f t="shared" ref="M17:M24" si="2">SUM(O17,Q17,S17)</f>
        <v>569910.72</v>
      </c>
      <c r="N17" s="6">
        <v>251150</v>
      </c>
      <c r="O17" s="6">
        <v>251150</v>
      </c>
      <c r="P17" s="6">
        <v>333800</v>
      </c>
      <c r="Q17" s="6">
        <v>318760.71999999997</v>
      </c>
      <c r="R17" s="6">
        <v>0</v>
      </c>
      <c r="S17" s="6">
        <v>0</v>
      </c>
      <c r="T17" s="63">
        <f t="shared" ref="T17:T24" si="3">L17/(E17+F17+G17)</f>
        <v>10262.280701754386</v>
      </c>
      <c r="U17" s="63">
        <f t="shared" ref="U17:U28" si="4">M17/(H17+I17+J17)</f>
        <v>9192.1083870967741</v>
      </c>
      <c r="V17" s="6">
        <v>12445.75</v>
      </c>
      <c r="W17" s="6">
        <v>85.45</v>
      </c>
      <c r="X17" s="6">
        <v>9826.0499999999993</v>
      </c>
      <c r="Y17" s="6">
        <v>95.08</v>
      </c>
      <c r="Z17" s="7">
        <f t="shared" ref="Z17:Z24" si="5">P17-Q17</f>
        <v>15039.280000000028</v>
      </c>
      <c r="AA17" s="70">
        <v>110000</v>
      </c>
      <c r="AB17" s="7">
        <f t="shared" ref="AB17:AB28" si="6">0.2*(N17+P17)-AA17</f>
        <v>6990</v>
      </c>
      <c r="AC17" s="70">
        <v>95900</v>
      </c>
      <c r="AD17" s="73">
        <f t="shared" ref="AD17:AD28" si="7">0.2*(O17+Q17)-AC17</f>
        <v>18082.144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5">
      <c r="A18" s="16">
        <v>2</v>
      </c>
      <c r="B18" s="9" t="s">
        <v>14</v>
      </c>
      <c r="C18" s="9" t="s">
        <v>36</v>
      </c>
      <c r="D18" s="6">
        <v>2</v>
      </c>
      <c r="E18" s="6"/>
      <c r="F18" s="6"/>
      <c r="G18" s="6"/>
      <c r="H18" s="6"/>
      <c r="I18" s="6"/>
      <c r="J18" s="6"/>
      <c r="K18" s="6"/>
      <c r="L18" s="60"/>
      <c r="M18" s="60"/>
      <c r="N18" s="6"/>
      <c r="O18" s="6"/>
      <c r="P18" s="6"/>
      <c r="Q18" s="6"/>
      <c r="R18" s="6"/>
      <c r="S18" s="6"/>
      <c r="T18" s="63"/>
      <c r="U18" s="63"/>
      <c r="V18" s="6"/>
      <c r="W18" s="6"/>
      <c r="X18" s="6"/>
      <c r="Y18" s="6"/>
      <c r="Z18" s="7"/>
      <c r="AA18" s="70"/>
      <c r="AB18" s="7"/>
      <c r="AC18" s="70"/>
      <c r="AD18" s="7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5">
      <c r="A19" s="16"/>
      <c r="B19" s="9" t="s">
        <v>76</v>
      </c>
      <c r="C19" s="7"/>
      <c r="D19" s="6" t="s">
        <v>13</v>
      </c>
      <c r="E19" s="6"/>
      <c r="F19" s="6"/>
      <c r="G19" s="6"/>
      <c r="H19" s="6"/>
      <c r="I19" s="6"/>
      <c r="J19" s="6"/>
      <c r="K19" s="6"/>
      <c r="L19" s="60"/>
      <c r="M19" s="60"/>
      <c r="N19" s="6"/>
      <c r="O19" s="6"/>
      <c r="P19" s="6"/>
      <c r="Q19" s="6"/>
      <c r="R19" s="6"/>
      <c r="S19" s="6"/>
      <c r="T19" s="63"/>
      <c r="U19" s="63"/>
      <c r="V19" s="6"/>
      <c r="W19" s="6"/>
      <c r="X19" s="6"/>
      <c r="Y19" s="6"/>
      <c r="Z19" s="7"/>
      <c r="AA19" s="70"/>
      <c r="AB19" s="7"/>
      <c r="AC19" s="70"/>
      <c r="AD19" s="7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29.25" customHeight="1">
      <c r="A20" s="17"/>
      <c r="B20" s="7"/>
      <c r="C20" s="173" t="s">
        <v>35</v>
      </c>
      <c r="D20" s="174"/>
      <c r="E20" s="6"/>
      <c r="F20" s="6">
        <v>42</v>
      </c>
      <c r="G20" s="6">
        <v>15</v>
      </c>
      <c r="H20" s="6"/>
      <c r="I20" s="6">
        <v>45</v>
      </c>
      <c r="J20" s="6">
        <v>17</v>
      </c>
      <c r="K20" s="6">
        <v>2511500</v>
      </c>
      <c r="L20" s="62">
        <f t="shared" ref="L20" si="8">SUM(N20,P20,R20)</f>
        <v>584950</v>
      </c>
      <c r="M20" s="60">
        <f t="shared" ref="M20" si="9">SUM(O20,Q20,S20)</f>
        <v>569910.72</v>
      </c>
      <c r="N20" s="6">
        <v>251150</v>
      </c>
      <c r="O20" s="6">
        <v>251150</v>
      </c>
      <c r="P20" s="6">
        <v>333800</v>
      </c>
      <c r="Q20" s="6">
        <v>318760.71999999997</v>
      </c>
      <c r="R20" s="6">
        <v>0</v>
      </c>
      <c r="S20" s="6">
        <v>0</v>
      </c>
      <c r="T20" s="63">
        <f t="shared" ref="T20" si="10">L20/(E20+F20+G20)</f>
        <v>10262.280701754386</v>
      </c>
      <c r="U20" s="63">
        <f t="shared" ref="U20" si="11">M20/(H20+I20+J20)</f>
        <v>9192.1083870967741</v>
      </c>
      <c r="V20" s="6">
        <v>12445.75</v>
      </c>
      <c r="W20" s="6">
        <v>85.45</v>
      </c>
      <c r="X20" s="6">
        <v>9826.0499999999993</v>
      </c>
      <c r="Y20" s="6">
        <v>95.08</v>
      </c>
      <c r="Z20" s="7">
        <f t="shared" ref="Z20" si="12">P20-Q20</f>
        <v>15039.280000000028</v>
      </c>
      <c r="AA20" s="70">
        <v>110000</v>
      </c>
      <c r="AB20" s="7">
        <f t="shared" ref="AB20" si="13">0.2*(N20+P20)-AA20</f>
        <v>6990</v>
      </c>
      <c r="AC20" s="70">
        <v>95900</v>
      </c>
      <c r="AD20" s="73">
        <f t="shared" ref="AD20" si="14">0.2*(O20+Q20)-AC20</f>
        <v>18082.144</v>
      </c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s="51" customFormat="1" ht="15" customHeight="1">
      <c r="A21" s="16"/>
      <c r="B21" s="9"/>
      <c r="C21" s="185" t="s">
        <v>78</v>
      </c>
      <c r="D21" s="108">
        <v>1</v>
      </c>
      <c r="E21" s="6"/>
      <c r="F21" s="6">
        <v>53</v>
      </c>
      <c r="G21" s="6">
        <v>8</v>
      </c>
      <c r="H21" s="6"/>
      <c r="I21" s="6">
        <v>56</v>
      </c>
      <c r="J21" s="6">
        <v>8</v>
      </c>
      <c r="K21" s="6">
        <v>5833400</v>
      </c>
      <c r="L21" s="62">
        <f t="shared" si="0"/>
        <v>945240</v>
      </c>
      <c r="M21" s="60">
        <f t="shared" si="2"/>
        <v>887207.84000000008</v>
      </c>
      <c r="N21" s="6">
        <v>583340</v>
      </c>
      <c r="O21" s="6">
        <v>543795.52</v>
      </c>
      <c r="P21" s="6">
        <v>361900</v>
      </c>
      <c r="Q21" s="6">
        <v>343412.32</v>
      </c>
      <c r="R21" s="6">
        <v>0</v>
      </c>
      <c r="S21" s="6">
        <v>0</v>
      </c>
      <c r="T21" s="63">
        <f t="shared" si="3"/>
        <v>15495.737704918032</v>
      </c>
      <c r="U21" s="63">
        <f t="shared" si="4"/>
        <v>13862.622500000001</v>
      </c>
      <c r="V21" s="6">
        <v>17834.72</v>
      </c>
      <c r="W21" s="6">
        <v>96.36</v>
      </c>
      <c r="X21" s="6">
        <v>16131.05</v>
      </c>
      <c r="Y21" s="6">
        <v>94.83</v>
      </c>
      <c r="Z21" s="7">
        <f t="shared" si="5"/>
        <v>18487.679999999993</v>
      </c>
      <c r="AA21" s="70">
        <v>62750</v>
      </c>
      <c r="AB21" s="7">
        <f t="shared" si="6"/>
        <v>126298</v>
      </c>
      <c r="AC21" s="70">
        <v>49643.27</v>
      </c>
      <c r="AD21" s="73">
        <f t="shared" si="7"/>
        <v>127798.29800000004</v>
      </c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s="51" customFormat="1" ht="15" customHeight="1">
      <c r="A22" s="16">
        <v>3</v>
      </c>
      <c r="B22" s="9" t="s">
        <v>14</v>
      </c>
      <c r="C22" s="186"/>
      <c r="D22" s="108">
        <v>2</v>
      </c>
      <c r="E22" s="6"/>
      <c r="F22" s="6"/>
      <c r="G22" s="6"/>
      <c r="H22" s="6"/>
      <c r="I22" s="6"/>
      <c r="J22" s="6"/>
      <c r="K22" s="6"/>
      <c r="L22" s="60"/>
      <c r="M22" s="60"/>
      <c r="N22" s="6"/>
      <c r="O22" s="6"/>
      <c r="P22" s="6"/>
      <c r="Q22" s="6"/>
      <c r="R22" s="6"/>
      <c r="S22" s="6"/>
      <c r="T22" s="63"/>
      <c r="U22" s="63"/>
      <c r="V22" s="6"/>
      <c r="W22" s="6"/>
      <c r="X22" s="6"/>
      <c r="Y22" s="6"/>
      <c r="Z22" s="7"/>
      <c r="AA22" s="70"/>
      <c r="AB22" s="7"/>
      <c r="AC22" s="70"/>
      <c r="AD22" s="7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s="51" customFormat="1" ht="29.25" customHeight="1">
      <c r="A23" s="16"/>
      <c r="B23" s="9" t="s">
        <v>77</v>
      </c>
      <c r="C23" s="173" t="s">
        <v>35</v>
      </c>
      <c r="D23" s="174"/>
      <c r="E23" s="6"/>
      <c r="F23" s="6">
        <v>53</v>
      </c>
      <c r="G23" s="6">
        <v>8</v>
      </c>
      <c r="H23" s="6"/>
      <c r="I23" s="6">
        <v>56</v>
      </c>
      <c r="J23" s="6">
        <v>8</v>
      </c>
      <c r="K23" s="6">
        <v>5833400</v>
      </c>
      <c r="L23" s="62">
        <f t="shared" ref="L23" si="15">SUM(N23,P23,R23)</f>
        <v>945240</v>
      </c>
      <c r="M23" s="60">
        <f t="shared" ref="M23" si="16">SUM(O23,Q23,S23)</f>
        <v>887207.84000000008</v>
      </c>
      <c r="N23" s="6">
        <v>583340</v>
      </c>
      <c r="O23" s="6">
        <v>543795.52</v>
      </c>
      <c r="P23" s="6">
        <v>361900</v>
      </c>
      <c r="Q23" s="6">
        <v>343412.32</v>
      </c>
      <c r="R23" s="6">
        <v>0</v>
      </c>
      <c r="S23" s="6">
        <v>0</v>
      </c>
      <c r="T23" s="63">
        <f t="shared" ref="T23" si="17">L23/(E23+F23+G23)</f>
        <v>15495.737704918032</v>
      </c>
      <c r="U23" s="63">
        <f t="shared" ref="U23" si="18">M23/(H23+I23+J23)</f>
        <v>13862.622500000001</v>
      </c>
      <c r="V23" s="6">
        <v>17834.72</v>
      </c>
      <c r="W23" s="6">
        <v>96.36</v>
      </c>
      <c r="X23" s="6">
        <v>16131.05</v>
      </c>
      <c r="Y23" s="6">
        <v>94.83</v>
      </c>
      <c r="Z23" s="7">
        <f t="shared" ref="Z23" si="19">P23-Q23</f>
        <v>18487.679999999993</v>
      </c>
      <c r="AA23" s="70">
        <v>62750</v>
      </c>
      <c r="AB23" s="7">
        <f t="shared" ref="AB23" si="20">0.2*(N23+P23)-AA23</f>
        <v>126298</v>
      </c>
      <c r="AC23" s="70">
        <v>49643.27</v>
      </c>
      <c r="AD23" s="73">
        <f t="shared" ref="AD23" si="21">0.2*(O23+Q23)-AC23</f>
        <v>127798.29800000004</v>
      </c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5">
      <c r="A24" s="19"/>
      <c r="B24" s="8"/>
      <c r="C24" s="8" t="s">
        <v>37</v>
      </c>
      <c r="D24" s="6">
        <v>1</v>
      </c>
      <c r="E24" s="5"/>
      <c r="F24" s="6">
        <v>30</v>
      </c>
      <c r="G24" s="6">
        <v>67</v>
      </c>
      <c r="H24" s="6"/>
      <c r="I24" s="6">
        <v>32</v>
      </c>
      <c r="J24" s="6">
        <v>72</v>
      </c>
      <c r="K24" s="6">
        <v>4562700</v>
      </c>
      <c r="L24" s="62">
        <f t="shared" si="0"/>
        <v>853670</v>
      </c>
      <c r="M24" s="60">
        <f t="shared" si="2"/>
        <v>801608.11</v>
      </c>
      <c r="N24" s="6">
        <v>456270</v>
      </c>
      <c r="O24" s="6">
        <v>454388</v>
      </c>
      <c r="P24" s="6">
        <v>397400</v>
      </c>
      <c r="Q24" s="6">
        <v>347220.11</v>
      </c>
      <c r="R24" s="6">
        <v>0</v>
      </c>
      <c r="S24" s="6">
        <v>0</v>
      </c>
      <c r="T24" s="63">
        <f t="shared" si="3"/>
        <v>8800.7216494845361</v>
      </c>
      <c r="U24" s="63">
        <f t="shared" si="4"/>
        <v>7707.7702884615383</v>
      </c>
      <c r="V24" s="6">
        <v>10162.74</v>
      </c>
      <c r="W24" s="6">
        <v>86.6</v>
      </c>
      <c r="X24" s="6">
        <v>9775.7099999999991</v>
      </c>
      <c r="Y24" s="6">
        <v>83.67</v>
      </c>
      <c r="Z24" s="7">
        <f t="shared" si="5"/>
        <v>50179.890000000014</v>
      </c>
      <c r="AA24" s="70"/>
      <c r="AB24" s="7">
        <f t="shared" si="6"/>
        <v>170734</v>
      </c>
      <c r="AC24" s="70"/>
      <c r="AD24" s="73">
        <f t="shared" si="7"/>
        <v>160321.622</v>
      </c>
    </row>
    <row r="25" spans="1:42" ht="15">
      <c r="A25" s="20">
        <v>4</v>
      </c>
      <c r="B25" s="9" t="s">
        <v>14</v>
      </c>
      <c r="C25" s="9" t="s">
        <v>36</v>
      </c>
      <c r="D25" s="6">
        <v>2</v>
      </c>
      <c r="E25" s="5"/>
      <c r="F25" s="6"/>
      <c r="G25" s="6"/>
      <c r="H25" s="6"/>
      <c r="I25" s="6"/>
      <c r="J25" s="6"/>
      <c r="K25" s="6"/>
      <c r="L25" s="60"/>
      <c r="M25" s="60"/>
      <c r="N25" s="6"/>
      <c r="O25" s="6"/>
      <c r="P25" s="6"/>
      <c r="Q25" s="6"/>
      <c r="R25" s="6"/>
      <c r="S25" s="6"/>
      <c r="T25" s="63"/>
      <c r="U25" s="63"/>
      <c r="V25" s="6"/>
      <c r="W25" s="6"/>
      <c r="X25" s="6"/>
      <c r="Y25" s="6"/>
      <c r="Z25" s="7"/>
      <c r="AA25" s="70"/>
      <c r="AB25" s="7"/>
      <c r="AC25" s="70"/>
      <c r="AD25" s="73"/>
    </row>
    <row r="26" spans="1:42" ht="15">
      <c r="A26" s="20"/>
      <c r="B26" s="9" t="s">
        <v>79</v>
      </c>
      <c r="C26" s="7"/>
      <c r="D26" s="6" t="s">
        <v>13</v>
      </c>
      <c r="E26" s="5"/>
      <c r="F26" s="6"/>
      <c r="G26" s="6"/>
      <c r="H26" s="6"/>
      <c r="I26" s="6"/>
      <c r="J26" s="6"/>
      <c r="K26" s="6"/>
      <c r="L26" s="60"/>
      <c r="M26" s="60"/>
      <c r="N26" s="6"/>
      <c r="O26" s="6"/>
      <c r="P26" s="6"/>
      <c r="Q26" s="6"/>
      <c r="R26" s="6"/>
      <c r="S26" s="6"/>
      <c r="T26" s="63"/>
      <c r="U26" s="63"/>
      <c r="V26" s="6"/>
      <c r="W26" s="6"/>
      <c r="X26" s="6"/>
      <c r="Y26" s="6"/>
      <c r="Z26" s="6"/>
      <c r="AA26" s="70"/>
      <c r="AB26" s="7"/>
      <c r="AC26" s="70"/>
      <c r="AD26" s="73"/>
    </row>
    <row r="27" spans="1:42" ht="28.5" customHeight="1" thickBot="1">
      <c r="A27" s="20"/>
      <c r="B27" s="9"/>
      <c r="C27" s="171" t="s">
        <v>35</v>
      </c>
      <c r="D27" s="172"/>
      <c r="E27" s="10"/>
      <c r="F27" s="8">
        <v>30</v>
      </c>
      <c r="G27" s="8">
        <v>67</v>
      </c>
      <c r="H27" s="8"/>
      <c r="I27" s="8">
        <v>32</v>
      </c>
      <c r="J27" s="8">
        <v>72</v>
      </c>
      <c r="K27" s="8">
        <v>4562700</v>
      </c>
      <c r="L27" s="64">
        <f t="shared" ref="L27" si="22">SUM(N27,P27,R27)</f>
        <v>853670</v>
      </c>
      <c r="M27" s="64">
        <f t="shared" ref="M27" si="23">SUM(O27,Q27,S27)</f>
        <v>801608.11</v>
      </c>
      <c r="N27" s="8">
        <v>456270</v>
      </c>
      <c r="O27" s="8">
        <v>454388</v>
      </c>
      <c r="P27" s="8">
        <v>397400</v>
      </c>
      <c r="Q27" s="8">
        <v>347220.11</v>
      </c>
      <c r="R27" s="8">
        <v>0</v>
      </c>
      <c r="S27" s="8">
        <v>0</v>
      </c>
      <c r="T27" s="65">
        <f t="shared" ref="T27" si="24">L27/(E27+F27+G27)</f>
        <v>8800.7216494845361</v>
      </c>
      <c r="U27" s="65">
        <f t="shared" ref="U27" si="25">M27/(H27+I27+J27)</f>
        <v>7707.7702884615383</v>
      </c>
      <c r="V27" s="8">
        <v>10162.74</v>
      </c>
      <c r="W27" s="8">
        <v>86.6</v>
      </c>
      <c r="X27" s="8">
        <v>9775.7099999999991</v>
      </c>
      <c r="Y27" s="8">
        <v>83.67</v>
      </c>
      <c r="Z27" s="9">
        <f t="shared" ref="Z27" si="26">P27-Q27</f>
        <v>50179.890000000014</v>
      </c>
      <c r="AA27" s="71">
        <v>128320</v>
      </c>
      <c r="AB27" s="9">
        <f t="shared" ref="AB27" si="27">0.2*(N27+P27)-AA27</f>
        <v>42414</v>
      </c>
      <c r="AC27" s="71">
        <v>116950.73</v>
      </c>
      <c r="AD27" s="74">
        <f t="shared" ref="AD27" si="28">0.2*(O27+Q27)-AC27</f>
        <v>43370.892000000007</v>
      </c>
    </row>
    <row r="28" spans="1:42" ht="15.75" thickBot="1">
      <c r="A28" s="76" t="s">
        <v>81</v>
      </c>
      <c r="B28" s="77"/>
      <c r="C28" s="77"/>
      <c r="D28" s="77"/>
      <c r="E28" s="79">
        <f t="shared" ref="E28:J28" si="29">E16+E20+E23+E27</f>
        <v>0</v>
      </c>
      <c r="F28" s="78">
        <f t="shared" si="29"/>
        <v>178</v>
      </c>
      <c r="G28" s="69">
        <f t="shared" si="29"/>
        <v>100</v>
      </c>
      <c r="H28" s="69">
        <f t="shared" si="29"/>
        <v>0</v>
      </c>
      <c r="I28" s="69">
        <f t="shared" si="29"/>
        <v>187</v>
      </c>
      <c r="J28" s="69">
        <f t="shared" si="29"/>
        <v>108</v>
      </c>
      <c r="K28" s="66"/>
      <c r="L28" s="66">
        <f>L16+L20+L23+L27</f>
        <v>3054040</v>
      </c>
      <c r="M28" s="66">
        <f>M16+M20+M23+M27</f>
        <v>2914825.02</v>
      </c>
      <c r="N28" s="66">
        <f t="shared" ref="N28:Q28" si="30">N16+N20+N23+N27</f>
        <v>1691140</v>
      </c>
      <c r="O28" s="66">
        <f t="shared" si="30"/>
        <v>1648592.28</v>
      </c>
      <c r="P28" s="66">
        <f t="shared" si="30"/>
        <v>1362900</v>
      </c>
      <c r="Q28" s="66">
        <f t="shared" si="30"/>
        <v>1266232.7399999998</v>
      </c>
      <c r="R28" s="68">
        <v>0</v>
      </c>
      <c r="S28" s="68">
        <v>0</v>
      </c>
      <c r="T28" s="66">
        <f>L28/(E28+F28+G28)</f>
        <v>10985.755395683453</v>
      </c>
      <c r="U28" s="66">
        <f t="shared" si="4"/>
        <v>9880.7627796610177</v>
      </c>
      <c r="V28" s="67">
        <v>12364.53</v>
      </c>
      <c r="W28" s="67">
        <v>91.48</v>
      </c>
      <c r="X28" s="67">
        <v>11210.87</v>
      </c>
      <c r="Y28" s="67">
        <v>92.2</v>
      </c>
      <c r="Z28" s="67">
        <f>Z16+Z20+Z23+Z27</f>
        <v>96667.260000000038</v>
      </c>
      <c r="AA28" s="72">
        <f>AA16+AA20+AA23+AA27</f>
        <v>373870</v>
      </c>
      <c r="AB28" s="68">
        <f t="shared" si="6"/>
        <v>236938</v>
      </c>
      <c r="AC28" s="66">
        <f>AC16+AC20+AC23+AC27</f>
        <v>331294</v>
      </c>
      <c r="AD28" s="75">
        <f t="shared" si="7"/>
        <v>251671.00399999996</v>
      </c>
    </row>
    <row r="30" spans="1:42" ht="15">
      <c r="A30" s="13" t="s">
        <v>24</v>
      </c>
      <c r="B30" s="183" t="s">
        <v>69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</row>
    <row r="31" spans="1:42" ht="36.75" customHeight="1">
      <c r="A31" s="13" t="s">
        <v>59</v>
      </c>
      <c r="B31" s="175" t="s">
        <v>56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S31" s="34"/>
    </row>
    <row r="32" spans="1:42">
      <c r="B32" s="11"/>
      <c r="S32" s="35"/>
    </row>
    <row r="33" spans="5:19" ht="14.25" customHeight="1">
      <c r="E33" s="42"/>
      <c r="F33" s="42"/>
      <c r="G33" s="42"/>
      <c r="H33" s="42"/>
      <c r="I33" s="42"/>
      <c r="J33" s="42"/>
      <c r="K33" s="42"/>
      <c r="S33" s="35"/>
    </row>
    <row r="34" spans="5:19">
      <c r="E34" s="42"/>
      <c r="F34" s="42"/>
      <c r="G34" s="42"/>
      <c r="H34" s="42"/>
      <c r="I34" s="42"/>
      <c r="J34" s="42"/>
      <c r="K34" s="42"/>
      <c r="L34" s="12"/>
      <c r="M34" s="12"/>
      <c r="S34" s="35"/>
    </row>
    <row r="35" spans="5:19">
      <c r="E35" s="42"/>
      <c r="F35" s="42"/>
      <c r="G35" s="42"/>
      <c r="H35" s="42"/>
      <c r="I35" s="42"/>
      <c r="J35" s="42"/>
      <c r="K35" s="42"/>
    </row>
    <row r="38" spans="5:19" ht="15">
      <c r="E38" s="22"/>
      <c r="F38" s="22"/>
      <c r="G38" s="22"/>
      <c r="H38" s="22"/>
      <c r="I38" s="22"/>
      <c r="J38" s="22"/>
      <c r="K38" s="22"/>
    </row>
  </sheetData>
  <mergeCells count="50">
    <mergeCell ref="B5:D10"/>
    <mergeCell ref="A5:A10"/>
    <mergeCell ref="AC6:AD6"/>
    <mergeCell ref="V7:W7"/>
    <mergeCell ref="X7:Y7"/>
    <mergeCell ref="V5:Y6"/>
    <mergeCell ref="AA6:AB6"/>
    <mergeCell ref="Z5:Z10"/>
    <mergeCell ref="AB7:AB10"/>
    <mergeCell ref="AA7:AA10"/>
    <mergeCell ref="AC7:AC10"/>
    <mergeCell ref="AD7:AD10"/>
    <mergeCell ref="AA5:AD5"/>
    <mergeCell ref="T5:U7"/>
    <mergeCell ref="L6:M7"/>
    <mergeCell ref="L5:S5"/>
    <mergeCell ref="C27:D27"/>
    <mergeCell ref="C20:D20"/>
    <mergeCell ref="C16:D16"/>
    <mergeCell ref="B31:Q31"/>
    <mergeCell ref="B11:D11"/>
    <mergeCell ref="A12:D12"/>
    <mergeCell ref="B30:Q30"/>
    <mergeCell ref="C23:D23"/>
    <mergeCell ref="C21:C22"/>
    <mergeCell ref="E12:AD12"/>
    <mergeCell ref="E5:J7"/>
    <mergeCell ref="E9:G9"/>
    <mergeCell ref="H9:J9"/>
    <mergeCell ref="E8:G8"/>
    <mergeCell ref="H8:J8"/>
    <mergeCell ref="L8:L10"/>
    <mergeCell ref="M8:M10"/>
    <mergeCell ref="K5:K10"/>
    <mergeCell ref="N8:N10"/>
    <mergeCell ref="O8:O10"/>
    <mergeCell ref="N6:S6"/>
    <mergeCell ref="N7:O7"/>
    <mergeCell ref="P7:Q7"/>
    <mergeCell ref="R7:S7"/>
    <mergeCell ref="P8:P10"/>
    <mergeCell ref="Q8:Q10"/>
    <mergeCell ref="R8:R10"/>
    <mergeCell ref="S8:S10"/>
    <mergeCell ref="Y8:Y10"/>
    <mergeCell ref="T8:T10"/>
    <mergeCell ref="U8:U10"/>
    <mergeCell ref="V8:V10"/>
    <mergeCell ref="W8:W10"/>
    <mergeCell ref="X8:X10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workbookViewId="0">
      <pane xSplit="4" ySplit="5" topLeftCell="E6" activePane="bottomRight" state="frozen"/>
      <selection pane="topRight" activeCell="E1" sqref="E1"/>
      <selection pane="bottomLeft" activeCell="A4" sqref="A4"/>
      <selection pane="bottomRight" activeCell="N16" sqref="N16"/>
    </sheetView>
  </sheetViews>
  <sheetFormatPr defaultRowHeight="14.25"/>
  <cols>
    <col min="1" max="1" width="4.375" customWidth="1"/>
    <col min="2" max="2" width="20.25" customWidth="1"/>
    <col min="3" max="3" width="10.375" customWidth="1"/>
    <col min="4" max="4" width="4.375" customWidth="1"/>
    <col min="15" max="15" width="9.625" customWidth="1"/>
    <col min="17" max="20" width="9" style="58"/>
  </cols>
  <sheetData>
    <row r="1" spans="1:21" ht="15">
      <c r="A1" s="22" t="s">
        <v>38</v>
      </c>
    </row>
    <row r="3" spans="1:21" ht="15">
      <c r="A3" s="26" t="s">
        <v>55</v>
      </c>
    </row>
    <row r="5" spans="1:21" ht="96.75" thickBot="1">
      <c r="A5" s="25" t="s">
        <v>0</v>
      </c>
      <c r="B5" s="232" t="s">
        <v>15</v>
      </c>
      <c r="C5" s="233"/>
      <c r="D5" s="234"/>
      <c r="E5" s="27" t="s">
        <v>27</v>
      </c>
      <c r="F5" s="27" t="s">
        <v>29</v>
      </c>
      <c r="G5" s="27" t="s">
        <v>28</v>
      </c>
      <c r="H5" s="27" t="s">
        <v>30</v>
      </c>
      <c r="I5" s="27" t="s">
        <v>5</v>
      </c>
      <c r="J5" s="27" t="s">
        <v>31</v>
      </c>
      <c r="K5" s="27" t="s">
        <v>4</v>
      </c>
      <c r="L5" s="27" t="s">
        <v>1</v>
      </c>
      <c r="M5" s="27" t="s">
        <v>2</v>
      </c>
      <c r="N5" s="27" t="s">
        <v>6</v>
      </c>
      <c r="O5" s="28" t="s">
        <v>3</v>
      </c>
      <c r="P5" s="27" t="s">
        <v>89</v>
      </c>
      <c r="Q5" s="27" t="s">
        <v>90</v>
      </c>
      <c r="R5" s="27" t="s">
        <v>91</v>
      </c>
      <c r="S5" s="27" t="s">
        <v>92</v>
      </c>
      <c r="T5" s="27" t="s">
        <v>94</v>
      </c>
      <c r="U5" s="27" t="s">
        <v>93</v>
      </c>
    </row>
    <row r="6" spans="1:21" ht="30" customHeight="1" thickBot="1">
      <c r="A6" s="230" t="s">
        <v>80</v>
      </c>
      <c r="B6" s="231"/>
      <c r="C6" s="231"/>
      <c r="D6" s="231"/>
      <c r="E6" s="107">
        <f>E10+E14+E18+E22</f>
        <v>295</v>
      </c>
      <c r="F6" s="107">
        <f t="shared" ref="F6:U6" si="0">F10+F14+F18+F22</f>
        <v>295</v>
      </c>
      <c r="G6" s="107">
        <f t="shared" si="0"/>
        <v>87</v>
      </c>
      <c r="H6" s="107">
        <f t="shared" si="0"/>
        <v>35</v>
      </c>
      <c r="I6" s="107">
        <f t="shared" si="0"/>
        <v>0</v>
      </c>
      <c r="J6" s="107">
        <f t="shared" si="0"/>
        <v>144</v>
      </c>
      <c r="K6" s="107">
        <f t="shared" si="0"/>
        <v>0</v>
      </c>
      <c r="L6" s="107">
        <f t="shared" si="0"/>
        <v>29</v>
      </c>
      <c r="M6" s="107">
        <f t="shared" si="0"/>
        <v>26</v>
      </c>
      <c r="N6" s="107">
        <f t="shared" si="0"/>
        <v>0</v>
      </c>
      <c r="O6" s="107">
        <f t="shared" si="0"/>
        <v>83</v>
      </c>
      <c r="P6" s="107">
        <f t="shared" si="0"/>
        <v>77</v>
      </c>
      <c r="Q6" s="107">
        <f t="shared" si="0"/>
        <v>28</v>
      </c>
      <c r="R6" s="107">
        <f t="shared" si="0"/>
        <v>26</v>
      </c>
      <c r="S6" s="107">
        <f t="shared" si="0"/>
        <v>94</v>
      </c>
      <c r="T6" s="107">
        <f t="shared" si="0"/>
        <v>121</v>
      </c>
      <c r="U6" s="107">
        <f t="shared" si="0"/>
        <v>15</v>
      </c>
    </row>
    <row r="7" spans="1:21">
      <c r="A7" s="89"/>
      <c r="B7" s="89"/>
      <c r="C7" s="89" t="s">
        <v>37</v>
      </c>
      <c r="D7" s="90" t="s">
        <v>84</v>
      </c>
      <c r="E7" s="29">
        <v>54</v>
      </c>
      <c r="F7" s="29">
        <v>54</v>
      </c>
      <c r="G7" s="29"/>
      <c r="H7" s="30"/>
      <c r="I7" s="29"/>
      <c r="J7" s="29">
        <v>41</v>
      </c>
      <c r="K7" s="29"/>
      <c r="L7" s="29"/>
      <c r="M7" s="29">
        <v>13</v>
      </c>
      <c r="N7" s="30"/>
      <c r="O7" s="31"/>
      <c r="P7" s="81">
        <v>41</v>
      </c>
      <c r="Q7" s="81">
        <v>11</v>
      </c>
      <c r="R7" s="81">
        <v>13</v>
      </c>
      <c r="S7" s="81">
        <v>36</v>
      </c>
      <c r="T7" s="84">
        <v>0</v>
      </c>
      <c r="U7" s="84">
        <v>0</v>
      </c>
    </row>
    <row r="8" spans="1:21">
      <c r="A8" s="91">
        <v>1</v>
      </c>
      <c r="B8" s="89" t="s">
        <v>14</v>
      </c>
      <c r="C8" s="89" t="s">
        <v>36</v>
      </c>
      <c r="D8" s="92" t="s">
        <v>85</v>
      </c>
      <c r="E8" s="14">
        <v>11</v>
      </c>
      <c r="F8" s="14">
        <v>11</v>
      </c>
      <c r="G8" s="14"/>
      <c r="H8" s="15"/>
      <c r="I8" s="14"/>
      <c r="J8" s="14"/>
      <c r="K8" s="14"/>
      <c r="L8" s="14"/>
      <c r="M8" s="14"/>
      <c r="N8" s="15"/>
      <c r="O8" s="86">
        <v>11</v>
      </c>
      <c r="P8" s="86"/>
      <c r="Q8" s="86"/>
      <c r="R8" s="86"/>
      <c r="S8" s="86">
        <v>11</v>
      </c>
      <c r="T8" s="87">
        <v>0</v>
      </c>
      <c r="U8" s="87">
        <v>0</v>
      </c>
    </row>
    <row r="9" spans="1:21">
      <c r="A9" s="91"/>
      <c r="B9" s="89" t="s">
        <v>75</v>
      </c>
      <c r="C9" s="93"/>
      <c r="D9" s="94" t="s">
        <v>13</v>
      </c>
      <c r="E9" s="14"/>
      <c r="F9" s="14"/>
      <c r="G9" s="14"/>
      <c r="H9" s="15"/>
      <c r="I9" s="14"/>
      <c r="J9" s="14"/>
      <c r="K9" s="14"/>
      <c r="L9" s="14"/>
      <c r="M9" s="14"/>
      <c r="N9" s="15"/>
      <c r="O9" s="86"/>
      <c r="P9" s="86"/>
      <c r="Q9" s="86"/>
      <c r="R9" s="86"/>
      <c r="S9" s="86"/>
      <c r="T9" s="87"/>
      <c r="U9" s="87"/>
    </row>
    <row r="10" spans="1:21" ht="30.75" customHeight="1">
      <c r="A10" s="95"/>
      <c r="B10" s="93"/>
      <c r="C10" s="228" t="s">
        <v>35</v>
      </c>
      <c r="D10" s="235"/>
      <c r="E10" s="104">
        <f>E7+E8</f>
        <v>65</v>
      </c>
      <c r="F10" s="104">
        <f t="shared" ref="F10:U10" si="1">F7+F8</f>
        <v>65</v>
      </c>
      <c r="G10" s="104">
        <f t="shared" si="1"/>
        <v>0</v>
      </c>
      <c r="H10" s="104">
        <f t="shared" si="1"/>
        <v>0</v>
      </c>
      <c r="I10" s="104">
        <f t="shared" si="1"/>
        <v>0</v>
      </c>
      <c r="J10" s="104">
        <f t="shared" si="1"/>
        <v>41</v>
      </c>
      <c r="K10" s="104">
        <f t="shared" si="1"/>
        <v>0</v>
      </c>
      <c r="L10" s="104">
        <f t="shared" si="1"/>
        <v>0</v>
      </c>
      <c r="M10" s="104">
        <f t="shared" si="1"/>
        <v>13</v>
      </c>
      <c r="N10" s="104">
        <f t="shared" si="1"/>
        <v>0</v>
      </c>
      <c r="O10" s="105">
        <f t="shared" si="1"/>
        <v>11</v>
      </c>
      <c r="P10" s="105">
        <f t="shared" si="1"/>
        <v>41</v>
      </c>
      <c r="Q10" s="105">
        <f t="shared" si="1"/>
        <v>11</v>
      </c>
      <c r="R10" s="105">
        <f t="shared" si="1"/>
        <v>13</v>
      </c>
      <c r="S10" s="105">
        <f t="shared" si="1"/>
        <v>47</v>
      </c>
      <c r="T10" s="105">
        <f t="shared" ref="T10" si="2">T7+T8</f>
        <v>0</v>
      </c>
      <c r="U10" s="105">
        <f t="shared" si="1"/>
        <v>0</v>
      </c>
    </row>
    <row r="11" spans="1:21">
      <c r="A11" s="97"/>
      <c r="B11" s="98"/>
      <c r="C11" s="98" t="s">
        <v>37</v>
      </c>
      <c r="D11" s="90" t="s">
        <v>84</v>
      </c>
      <c r="E11" s="99">
        <v>45</v>
      </c>
      <c r="F11" s="99">
        <v>45</v>
      </c>
      <c r="G11" s="99"/>
      <c r="H11" s="99"/>
      <c r="I11" s="82"/>
      <c r="J11" s="82">
        <v>37</v>
      </c>
      <c r="K11" s="82"/>
      <c r="L11" s="82">
        <v>8</v>
      </c>
      <c r="M11" s="82"/>
      <c r="N11" s="99"/>
      <c r="O11" s="96"/>
      <c r="P11" s="88"/>
      <c r="Q11" s="88"/>
      <c r="R11" s="88"/>
      <c r="S11" s="88">
        <v>29</v>
      </c>
      <c r="T11" s="87"/>
      <c r="U11" s="87"/>
    </row>
    <row r="12" spans="1:21">
      <c r="A12" s="91">
        <v>2</v>
      </c>
      <c r="B12" s="89" t="s">
        <v>14</v>
      </c>
      <c r="C12" s="89" t="s">
        <v>36</v>
      </c>
      <c r="D12" s="92" t="s">
        <v>85</v>
      </c>
      <c r="E12" s="99">
        <v>17</v>
      </c>
      <c r="F12" s="99">
        <v>17</v>
      </c>
      <c r="G12" s="99"/>
      <c r="H12" s="99"/>
      <c r="I12" s="82"/>
      <c r="J12" s="82">
        <v>17</v>
      </c>
      <c r="K12" s="82"/>
      <c r="L12" s="82"/>
      <c r="M12" s="82"/>
      <c r="N12" s="99"/>
      <c r="O12" s="99"/>
      <c r="P12" s="85"/>
      <c r="Q12" s="85"/>
      <c r="R12" s="85"/>
      <c r="S12" s="85"/>
      <c r="T12" s="83">
        <v>14</v>
      </c>
      <c r="U12" s="83">
        <v>15</v>
      </c>
    </row>
    <row r="13" spans="1:21">
      <c r="A13" s="91"/>
      <c r="B13" s="89" t="s">
        <v>76</v>
      </c>
      <c r="C13" s="93"/>
      <c r="D13" s="100" t="s">
        <v>13</v>
      </c>
      <c r="E13" s="99"/>
      <c r="F13" s="99"/>
      <c r="G13" s="99"/>
      <c r="H13" s="99"/>
      <c r="I13" s="82"/>
      <c r="J13" s="82"/>
      <c r="K13" s="82"/>
      <c r="L13" s="82"/>
      <c r="M13" s="82"/>
      <c r="N13" s="99"/>
      <c r="O13" s="99"/>
      <c r="P13" s="85"/>
      <c r="Q13" s="85"/>
      <c r="R13" s="85"/>
      <c r="S13" s="85"/>
      <c r="T13" s="83"/>
      <c r="U13" s="83"/>
    </row>
    <row r="14" spans="1:21" ht="30" customHeight="1">
      <c r="A14" s="95"/>
      <c r="B14" s="93"/>
      <c r="C14" s="228" t="s">
        <v>35</v>
      </c>
      <c r="D14" s="235"/>
      <c r="E14" s="106">
        <f>E11+E12</f>
        <v>62</v>
      </c>
      <c r="F14" s="106">
        <f t="shared" ref="F14:U14" si="3">F11+F12</f>
        <v>62</v>
      </c>
      <c r="G14" s="106">
        <f t="shared" si="3"/>
        <v>0</v>
      </c>
      <c r="H14" s="106">
        <f t="shared" si="3"/>
        <v>0</v>
      </c>
      <c r="I14" s="106">
        <f t="shared" si="3"/>
        <v>0</v>
      </c>
      <c r="J14" s="106">
        <f t="shared" si="3"/>
        <v>54</v>
      </c>
      <c r="K14" s="106">
        <f t="shared" si="3"/>
        <v>0</v>
      </c>
      <c r="L14" s="106">
        <f t="shared" si="3"/>
        <v>8</v>
      </c>
      <c r="M14" s="106">
        <f t="shared" si="3"/>
        <v>0</v>
      </c>
      <c r="N14" s="106">
        <f t="shared" si="3"/>
        <v>0</v>
      </c>
      <c r="O14" s="106">
        <f t="shared" si="3"/>
        <v>0</v>
      </c>
      <c r="P14" s="106">
        <f t="shared" si="3"/>
        <v>0</v>
      </c>
      <c r="Q14" s="106">
        <f t="shared" si="3"/>
        <v>0</v>
      </c>
      <c r="R14" s="106">
        <f t="shared" si="3"/>
        <v>0</v>
      </c>
      <c r="S14" s="106">
        <f t="shared" si="3"/>
        <v>29</v>
      </c>
      <c r="T14" s="106">
        <f t="shared" si="3"/>
        <v>14</v>
      </c>
      <c r="U14" s="106">
        <f t="shared" si="3"/>
        <v>15</v>
      </c>
    </row>
    <row r="15" spans="1:21">
      <c r="A15" s="101"/>
      <c r="B15" s="98"/>
      <c r="C15" s="98" t="s">
        <v>37</v>
      </c>
      <c r="D15" s="90" t="s">
        <v>84</v>
      </c>
      <c r="E15" s="99">
        <v>56</v>
      </c>
      <c r="F15" s="99">
        <v>56</v>
      </c>
      <c r="G15" s="99">
        <v>50</v>
      </c>
      <c r="H15" s="99">
        <v>5</v>
      </c>
      <c r="I15" s="82"/>
      <c r="J15" s="82">
        <v>18</v>
      </c>
      <c r="K15" s="82"/>
      <c r="L15" s="82">
        <v>18</v>
      </c>
      <c r="M15" s="82">
        <v>10</v>
      </c>
      <c r="N15" s="99"/>
      <c r="O15" s="99"/>
      <c r="P15" s="85"/>
      <c r="Q15" s="85"/>
      <c r="R15" s="85">
        <v>10</v>
      </c>
      <c r="S15" s="85">
        <v>16</v>
      </c>
      <c r="T15" s="83">
        <v>15</v>
      </c>
      <c r="U15" s="83"/>
    </row>
    <row r="16" spans="1:21">
      <c r="A16" s="102">
        <v>3</v>
      </c>
      <c r="B16" s="89" t="s">
        <v>14</v>
      </c>
      <c r="C16" s="89" t="s">
        <v>36</v>
      </c>
      <c r="D16" s="92" t="s">
        <v>85</v>
      </c>
      <c r="E16" s="99">
        <v>8</v>
      </c>
      <c r="F16" s="99">
        <v>8</v>
      </c>
      <c r="G16" s="99">
        <v>8</v>
      </c>
      <c r="H16" s="99"/>
      <c r="I16" s="82"/>
      <c r="J16" s="82">
        <v>2</v>
      </c>
      <c r="K16" s="82"/>
      <c r="L16" s="82">
        <v>3</v>
      </c>
      <c r="M16" s="82">
        <v>3</v>
      </c>
      <c r="N16" s="99"/>
      <c r="O16" s="99"/>
      <c r="P16" s="85"/>
      <c r="Q16" s="85"/>
      <c r="R16" s="85">
        <v>3</v>
      </c>
      <c r="S16" s="85">
        <v>2</v>
      </c>
      <c r="T16" s="83">
        <v>3</v>
      </c>
      <c r="U16" s="83"/>
    </row>
    <row r="17" spans="1:21">
      <c r="A17" s="102"/>
      <c r="B17" s="89" t="s">
        <v>77</v>
      </c>
      <c r="C17" s="93"/>
      <c r="D17" s="100" t="s">
        <v>13</v>
      </c>
      <c r="E17" s="99"/>
      <c r="F17" s="99"/>
      <c r="G17" s="99"/>
      <c r="H17" s="99"/>
      <c r="I17" s="82"/>
      <c r="J17" s="82"/>
      <c r="K17" s="82"/>
      <c r="L17" s="82"/>
      <c r="M17" s="82"/>
      <c r="N17" s="99"/>
      <c r="O17" s="99"/>
      <c r="P17" s="85"/>
      <c r="Q17" s="85"/>
      <c r="R17" s="85"/>
      <c r="S17" s="85"/>
      <c r="T17" s="83"/>
      <c r="U17" s="83"/>
    </row>
    <row r="18" spans="1:21" ht="30" customHeight="1">
      <c r="A18" s="103"/>
      <c r="B18" s="93"/>
      <c r="C18" s="228" t="s">
        <v>35</v>
      </c>
      <c r="D18" s="235"/>
      <c r="E18" s="106">
        <f>E15+E16</f>
        <v>64</v>
      </c>
      <c r="F18" s="106">
        <f t="shared" ref="F18:U18" si="4">F15+F16</f>
        <v>64</v>
      </c>
      <c r="G18" s="106">
        <f t="shared" si="4"/>
        <v>58</v>
      </c>
      <c r="H18" s="106">
        <f t="shared" si="4"/>
        <v>5</v>
      </c>
      <c r="I18" s="106">
        <f t="shared" si="4"/>
        <v>0</v>
      </c>
      <c r="J18" s="106">
        <f t="shared" si="4"/>
        <v>20</v>
      </c>
      <c r="K18" s="106">
        <f t="shared" si="4"/>
        <v>0</v>
      </c>
      <c r="L18" s="106">
        <f t="shared" si="4"/>
        <v>21</v>
      </c>
      <c r="M18" s="106">
        <f t="shared" si="4"/>
        <v>13</v>
      </c>
      <c r="N18" s="106">
        <f t="shared" si="4"/>
        <v>0</v>
      </c>
      <c r="O18" s="106">
        <f t="shared" si="4"/>
        <v>0</v>
      </c>
      <c r="P18" s="106">
        <f t="shared" si="4"/>
        <v>0</v>
      </c>
      <c r="Q18" s="106">
        <f t="shared" si="4"/>
        <v>0</v>
      </c>
      <c r="R18" s="106">
        <f t="shared" si="4"/>
        <v>13</v>
      </c>
      <c r="S18" s="106">
        <f t="shared" si="4"/>
        <v>18</v>
      </c>
      <c r="T18" s="106">
        <f t="shared" si="4"/>
        <v>18</v>
      </c>
      <c r="U18" s="106">
        <f t="shared" si="4"/>
        <v>0</v>
      </c>
    </row>
    <row r="19" spans="1:21">
      <c r="A19" s="222">
        <v>4</v>
      </c>
      <c r="B19" s="98" t="s">
        <v>14</v>
      </c>
      <c r="C19" s="225" t="s">
        <v>78</v>
      </c>
      <c r="D19" s="90" t="s">
        <v>84</v>
      </c>
      <c r="E19" s="94">
        <v>32</v>
      </c>
      <c r="F19" s="94">
        <v>32</v>
      </c>
      <c r="G19" s="94">
        <v>29</v>
      </c>
      <c r="H19" s="94">
        <v>30</v>
      </c>
      <c r="I19" s="83"/>
      <c r="J19" s="83">
        <v>29</v>
      </c>
      <c r="K19" s="83"/>
      <c r="L19" s="83"/>
      <c r="M19" s="83"/>
      <c r="N19" s="94"/>
      <c r="O19" s="94"/>
      <c r="P19" s="83">
        <v>36</v>
      </c>
      <c r="Q19" s="83">
        <v>17</v>
      </c>
      <c r="R19" s="83"/>
      <c r="S19" s="83"/>
      <c r="T19" s="83">
        <v>17</v>
      </c>
      <c r="U19" s="83"/>
    </row>
    <row r="20" spans="1:21">
      <c r="A20" s="223"/>
      <c r="B20" s="89" t="s">
        <v>79</v>
      </c>
      <c r="C20" s="226"/>
      <c r="D20" s="92" t="s">
        <v>85</v>
      </c>
      <c r="E20" s="94">
        <v>72</v>
      </c>
      <c r="F20" s="94">
        <v>72</v>
      </c>
      <c r="G20" s="94"/>
      <c r="H20" s="94"/>
      <c r="I20" s="83"/>
      <c r="J20" s="83"/>
      <c r="K20" s="83"/>
      <c r="L20" s="83"/>
      <c r="M20" s="83"/>
      <c r="N20" s="94"/>
      <c r="O20" s="94">
        <v>72</v>
      </c>
      <c r="P20" s="83"/>
      <c r="Q20" s="83"/>
      <c r="R20" s="83"/>
      <c r="S20" s="83"/>
      <c r="T20" s="83">
        <v>72</v>
      </c>
      <c r="U20" s="83"/>
    </row>
    <row r="21" spans="1:21">
      <c r="A21" s="223"/>
      <c r="B21" s="89"/>
      <c r="C21" s="227"/>
      <c r="D21" s="94" t="s">
        <v>13</v>
      </c>
      <c r="E21" s="94"/>
      <c r="F21" s="94"/>
      <c r="G21" s="94"/>
      <c r="H21" s="94"/>
      <c r="I21" s="83"/>
      <c r="J21" s="83"/>
      <c r="K21" s="83"/>
      <c r="L21" s="83"/>
      <c r="M21" s="83"/>
      <c r="N21" s="94"/>
      <c r="O21" s="94"/>
      <c r="P21" s="83"/>
      <c r="Q21" s="83"/>
      <c r="R21" s="83"/>
      <c r="S21" s="83"/>
      <c r="T21" s="83"/>
      <c r="U21" s="83"/>
    </row>
    <row r="22" spans="1:21" ht="30" customHeight="1">
      <c r="A22" s="224"/>
      <c r="B22" s="93"/>
      <c r="C22" s="228" t="s">
        <v>35</v>
      </c>
      <c r="D22" s="229"/>
      <c r="E22" s="92">
        <f>E19+E20</f>
        <v>104</v>
      </c>
      <c r="F22" s="92">
        <f t="shared" ref="F22:U22" si="5">F19+F20</f>
        <v>104</v>
      </c>
      <c r="G22" s="92">
        <f t="shared" si="5"/>
        <v>29</v>
      </c>
      <c r="H22" s="92">
        <f t="shared" si="5"/>
        <v>30</v>
      </c>
      <c r="I22" s="92">
        <f t="shared" si="5"/>
        <v>0</v>
      </c>
      <c r="J22" s="92">
        <f t="shared" si="5"/>
        <v>29</v>
      </c>
      <c r="K22" s="92">
        <f t="shared" si="5"/>
        <v>0</v>
      </c>
      <c r="L22" s="92">
        <f t="shared" si="5"/>
        <v>0</v>
      </c>
      <c r="M22" s="92">
        <f t="shared" si="5"/>
        <v>0</v>
      </c>
      <c r="N22" s="92">
        <f t="shared" si="5"/>
        <v>0</v>
      </c>
      <c r="O22" s="92">
        <f t="shared" si="5"/>
        <v>72</v>
      </c>
      <c r="P22" s="92">
        <f t="shared" si="5"/>
        <v>36</v>
      </c>
      <c r="Q22" s="92">
        <f t="shared" si="5"/>
        <v>17</v>
      </c>
      <c r="R22" s="92">
        <f t="shared" si="5"/>
        <v>0</v>
      </c>
      <c r="S22" s="92">
        <f t="shared" si="5"/>
        <v>0</v>
      </c>
      <c r="T22" s="92">
        <f t="shared" si="5"/>
        <v>89</v>
      </c>
      <c r="U22" s="92">
        <f t="shared" si="5"/>
        <v>0</v>
      </c>
    </row>
    <row r="23" spans="1:21" ht="15">
      <c r="A23" s="80" t="s">
        <v>83</v>
      </c>
      <c r="B23" s="80" t="s">
        <v>86</v>
      </c>
      <c r="C23" s="80"/>
      <c r="D23" s="80"/>
      <c r="E23" s="3"/>
    </row>
    <row r="24" spans="1:21" ht="15">
      <c r="A24" s="80" t="s">
        <v>87</v>
      </c>
      <c r="B24" s="80" t="s">
        <v>88</v>
      </c>
      <c r="C24" s="80"/>
      <c r="D24" s="80"/>
      <c r="E24" s="3"/>
    </row>
  </sheetData>
  <mergeCells count="8">
    <mergeCell ref="A19:A22"/>
    <mergeCell ref="C19:C21"/>
    <mergeCell ref="C22:D22"/>
    <mergeCell ref="A6:D6"/>
    <mergeCell ref="B5:D5"/>
    <mergeCell ref="C10:D10"/>
    <mergeCell ref="C14:D14"/>
    <mergeCell ref="C18:D18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G10" sqref="G10"/>
    </sheetView>
  </sheetViews>
  <sheetFormatPr defaultRowHeight="14.25"/>
  <cols>
    <col min="1" max="1" width="4.25" style="46" customWidth="1"/>
    <col min="2" max="2" width="19.75" style="46" customWidth="1"/>
    <col min="3" max="3" width="12.875" style="46" customWidth="1"/>
    <col min="4" max="4" width="3.875" style="46" customWidth="1"/>
    <col min="5" max="5" width="13.25" style="46" customWidth="1"/>
    <col min="6" max="6" width="13.875" style="46" customWidth="1"/>
    <col min="7" max="7" width="12.375" style="46" customWidth="1"/>
    <col min="8" max="16384" width="9" style="46"/>
  </cols>
  <sheetData>
    <row r="1" spans="1:14" ht="15">
      <c r="A1" s="22" t="s">
        <v>38</v>
      </c>
    </row>
    <row r="3" spans="1:14" ht="30" customHeight="1">
      <c r="A3" s="119" t="s">
        <v>57</v>
      </c>
      <c r="B3" s="120"/>
      <c r="C3" s="120"/>
      <c r="D3" s="120"/>
      <c r="E3" s="120"/>
      <c r="F3" s="120"/>
      <c r="G3" s="120"/>
    </row>
    <row r="4" spans="1:14" ht="15" thickBot="1">
      <c r="G4" s="236" t="s">
        <v>70</v>
      </c>
      <c r="H4" s="237"/>
      <c r="I4" s="236" t="s">
        <v>71</v>
      </c>
      <c r="J4" s="237"/>
      <c r="K4" s="236" t="s">
        <v>72</v>
      </c>
      <c r="L4" s="237"/>
      <c r="M4" s="236" t="s">
        <v>73</v>
      </c>
      <c r="N4" s="237"/>
    </row>
    <row r="5" spans="1:14" ht="15" customHeight="1" thickBot="1">
      <c r="A5" s="121" t="s">
        <v>15</v>
      </c>
      <c r="B5" s="122"/>
      <c r="C5" s="122"/>
      <c r="D5" s="123"/>
      <c r="E5" s="40" t="s">
        <v>32</v>
      </c>
      <c r="F5" s="47" t="s">
        <v>51</v>
      </c>
      <c r="G5" s="40" t="s">
        <v>32</v>
      </c>
      <c r="H5" s="47" t="s">
        <v>74</v>
      </c>
      <c r="I5" s="40" t="s">
        <v>32</v>
      </c>
      <c r="J5" s="47" t="s">
        <v>74</v>
      </c>
      <c r="K5" s="40" t="s">
        <v>32</v>
      </c>
      <c r="L5" s="47" t="s">
        <v>74</v>
      </c>
      <c r="M5" s="40" t="s">
        <v>32</v>
      </c>
      <c r="N5" s="47" t="s">
        <v>74</v>
      </c>
    </row>
    <row r="6" spans="1:14" ht="15" customHeight="1" thickBot="1">
      <c r="A6" s="124" t="s">
        <v>48</v>
      </c>
      <c r="B6" s="125"/>
      <c r="C6" s="126"/>
      <c r="D6" s="49">
        <v>2</v>
      </c>
      <c r="E6" s="49">
        <f>G6+I6+K6+M6</f>
        <v>295</v>
      </c>
      <c r="F6" s="48">
        <f>H6+J6+L6+N6</f>
        <v>136</v>
      </c>
      <c r="G6" s="5">
        <v>65</v>
      </c>
      <c r="H6" s="5">
        <v>39</v>
      </c>
      <c r="I6" s="56">
        <v>62</v>
      </c>
      <c r="J6" s="56">
        <v>34</v>
      </c>
      <c r="K6" s="5">
        <v>64</v>
      </c>
      <c r="L6" s="5">
        <v>17</v>
      </c>
      <c r="M6" s="5">
        <v>104</v>
      </c>
      <c r="N6" s="5">
        <v>46</v>
      </c>
    </row>
    <row r="7" spans="1:14" ht="15" customHeight="1" thickBot="1">
      <c r="A7" s="141" t="s">
        <v>7</v>
      </c>
      <c r="B7" s="144" t="s">
        <v>8</v>
      </c>
      <c r="C7" s="145"/>
      <c r="D7" s="2">
        <v>3</v>
      </c>
      <c r="E7" s="49">
        <f t="shared" ref="E7:E11" si="0">G7+I7+K7+M7</f>
        <v>295</v>
      </c>
      <c r="F7" s="48">
        <f t="shared" ref="F7:F11" si="1">H7+J7+L7+N7</f>
        <v>136</v>
      </c>
      <c r="G7" s="5">
        <v>65</v>
      </c>
      <c r="H7" s="5">
        <v>39</v>
      </c>
      <c r="I7" s="56">
        <v>62</v>
      </c>
      <c r="J7" s="56">
        <v>34</v>
      </c>
      <c r="K7" s="5">
        <v>64</v>
      </c>
      <c r="L7" s="5">
        <v>17</v>
      </c>
      <c r="M7" s="5">
        <v>104</v>
      </c>
      <c r="N7" s="5">
        <v>46</v>
      </c>
    </row>
    <row r="8" spans="1:14" ht="22.5" customHeight="1" thickBot="1">
      <c r="A8" s="142"/>
      <c r="B8" s="146" t="s">
        <v>9</v>
      </c>
      <c r="C8" s="50" t="s">
        <v>10</v>
      </c>
      <c r="D8" s="2">
        <v>4</v>
      </c>
      <c r="E8" s="49">
        <f t="shared" si="0"/>
        <v>35</v>
      </c>
      <c r="F8" s="48">
        <f t="shared" si="1"/>
        <v>20</v>
      </c>
      <c r="G8" s="5">
        <v>5</v>
      </c>
      <c r="H8" s="5">
        <v>4</v>
      </c>
      <c r="I8" s="56">
        <v>15</v>
      </c>
      <c r="J8" s="56">
        <v>8</v>
      </c>
      <c r="K8" s="5">
        <v>3</v>
      </c>
      <c r="L8" s="5">
        <v>0</v>
      </c>
      <c r="M8" s="5">
        <v>12</v>
      </c>
      <c r="N8" s="5">
        <v>8</v>
      </c>
    </row>
    <row r="9" spans="1:14" ht="15" thickBot="1">
      <c r="A9" s="142"/>
      <c r="B9" s="147"/>
      <c r="C9" s="50" t="s">
        <v>11</v>
      </c>
      <c r="D9" s="2">
        <v>5</v>
      </c>
      <c r="E9" s="49">
        <f t="shared" si="0"/>
        <v>178</v>
      </c>
      <c r="F9" s="48">
        <f t="shared" si="1"/>
        <v>82</v>
      </c>
      <c r="G9" s="5">
        <v>47</v>
      </c>
      <c r="H9" s="5">
        <v>26</v>
      </c>
      <c r="I9" s="56">
        <v>29</v>
      </c>
      <c r="J9" s="56">
        <v>16</v>
      </c>
      <c r="K9" s="5">
        <v>44</v>
      </c>
      <c r="L9" s="5">
        <v>14</v>
      </c>
      <c r="M9" s="5">
        <v>58</v>
      </c>
      <c r="N9" s="5">
        <v>26</v>
      </c>
    </row>
    <row r="10" spans="1:14" ht="15" thickBot="1">
      <c r="A10" s="142"/>
      <c r="B10" s="148"/>
      <c r="C10" s="50" t="s">
        <v>12</v>
      </c>
      <c r="D10" s="2">
        <v>6</v>
      </c>
      <c r="E10" s="49">
        <f t="shared" si="0"/>
        <v>82</v>
      </c>
      <c r="F10" s="48">
        <f t="shared" si="1"/>
        <v>34</v>
      </c>
      <c r="G10" s="5">
        <v>13</v>
      </c>
      <c r="H10" s="5">
        <v>9</v>
      </c>
      <c r="I10" s="56">
        <v>18</v>
      </c>
      <c r="J10" s="56">
        <v>10</v>
      </c>
      <c r="K10" s="5">
        <v>17</v>
      </c>
      <c r="L10" s="5">
        <v>3</v>
      </c>
      <c r="M10" s="5">
        <v>34</v>
      </c>
      <c r="N10" s="5">
        <v>12</v>
      </c>
    </row>
    <row r="11" spans="1:14" ht="36" customHeight="1" thickBot="1">
      <c r="A11" s="143"/>
      <c r="B11" s="124" t="s">
        <v>49</v>
      </c>
      <c r="C11" s="126"/>
      <c r="D11" s="2">
        <v>7</v>
      </c>
      <c r="E11" s="2">
        <f t="shared" si="0"/>
        <v>0</v>
      </c>
      <c r="F11" s="53">
        <f t="shared" si="1"/>
        <v>0</v>
      </c>
      <c r="G11" s="5">
        <v>0</v>
      </c>
      <c r="H11" s="5">
        <v>0</v>
      </c>
      <c r="I11" s="56">
        <v>0</v>
      </c>
      <c r="J11" s="56">
        <v>0</v>
      </c>
      <c r="K11" s="5">
        <v>0</v>
      </c>
      <c r="L11" s="5">
        <v>0</v>
      </c>
      <c r="M11" s="5">
        <v>0</v>
      </c>
      <c r="N11" s="5">
        <v>0</v>
      </c>
    </row>
    <row r="12" spans="1:14" ht="15" thickBot="1">
      <c r="A12" s="238" t="s">
        <v>52</v>
      </c>
      <c r="B12" s="239"/>
      <c r="C12" s="239"/>
      <c r="D12" s="240"/>
      <c r="E12" s="240"/>
      <c r="F12" s="240"/>
      <c r="G12" s="55"/>
      <c r="H12" s="55"/>
      <c r="I12" s="57"/>
      <c r="J12" s="57"/>
      <c r="K12" s="55"/>
      <c r="L12" s="55"/>
      <c r="M12" s="55"/>
      <c r="N12" s="55"/>
    </row>
    <row r="13" spans="1:14" ht="27.75" customHeight="1" thickBot="1">
      <c r="A13" s="131" t="s">
        <v>68</v>
      </c>
      <c r="B13" s="132"/>
      <c r="C13" s="133"/>
      <c r="D13" s="2">
        <v>8</v>
      </c>
      <c r="E13" s="36">
        <f>G13+I13+K13+M13</f>
        <v>0</v>
      </c>
      <c r="F13" s="54">
        <f>H13+J13+L13+N13</f>
        <v>0</v>
      </c>
      <c r="G13" s="5">
        <v>0</v>
      </c>
      <c r="H13" s="5">
        <v>0</v>
      </c>
      <c r="I13" s="56">
        <v>0</v>
      </c>
      <c r="J13" s="56">
        <v>0</v>
      </c>
      <c r="K13" s="5">
        <v>0</v>
      </c>
      <c r="L13" s="5">
        <v>0</v>
      </c>
      <c r="M13" s="5">
        <v>0</v>
      </c>
      <c r="N13" s="5">
        <v>0</v>
      </c>
    </row>
    <row r="14" spans="1:14" ht="15" thickBot="1">
      <c r="A14" s="134" t="s">
        <v>50</v>
      </c>
      <c r="B14" s="135"/>
      <c r="C14" s="136"/>
      <c r="D14" s="2">
        <v>9</v>
      </c>
      <c r="E14" s="36">
        <f t="shared" ref="E14:E15" si="2">G14+I14+K14+M14</f>
        <v>187</v>
      </c>
      <c r="F14" s="54">
        <f t="shared" ref="F14:F15" si="3">H14+J14+L14+N14</f>
        <v>100</v>
      </c>
      <c r="G14" s="5">
        <v>54</v>
      </c>
      <c r="H14" s="5">
        <v>35</v>
      </c>
      <c r="I14" s="56">
        <v>45</v>
      </c>
      <c r="J14" s="56">
        <v>26</v>
      </c>
      <c r="K14" s="5">
        <v>56</v>
      </c>
      <c r="L14" s="5">
        <v>16</v>
      </c>
      <c r="M14" s="5">
        <v>32</v>
      </c>
      <c r="N14" s="5">
        <v>23</v>
      </c>
    </row>
    <row r="15" spans="1:14" ht="15" customHeight="1" thickBot="1">
      <c r="A15" s="137" t="s">
        <v>39</v>
      </c>
      <c r="B15" s="138"/>
      <c r="C15" s="139"/>
      <c r="D15" s="2">
        <v>10</v>
      </c>
      <c r="E15" s="36">
        <f t="shared" si="2"/>
        <v>108</v>
      </c>
      <c r="F15" s="54">
        <f t="shared" si="3"/>
        <v>36</v>
      </c>
      <c r="G15" s="5">
        <v>11</v>
      </c>
      <c r="H15" s="5">
        <v>4</v>
      </c>
      <c r="I15" s="56">
        <v>17</v>
      </c>
      <c r="J15" s="56">
        <v>8</v>
      </c>
      <c r="K15" s="5">
        <v>8</v>
      </c>
      <c r="L15" s="5">
        <v>1</v>
      </c>
      <c r="M15" s="5">
        <v>72</v>
      </c>
      <c r="N15" s="5">
        <v>23</v>
      </c>
    </row>
    <row r="16" spans="1:14" ht="15" customHeight="1" thickBot="1">
      <c r="A16" s="241" t="s">
        <v>53</v>
      </c>
      <c r="B16" s="240"/>
      <c r="C16" s="240"/>
      <c r="D16" s="240"/>
      <c r="E16" s="240"/>
      <c r="F16" s="242"/>
      <c r="G16" s="55"/>
      <c r="H16" s="55"/>
      <c r="I16" s="57"/>
      <c r="J16" s="57"/>
      <c r="K16" s="55"/>
      <c r="L16" s="55"/>
      <c r="M16" s="55"/>
      <c r="N16" s="55"/>
    </row>
    <row r="17" spans="1:14" ht="15" thickBot="1">
      <c r="A17" s="124" t="s">
        <v>50</v>
      </c>
      <c r="B17" s="125"/>
      <c r="C17" s="126"/>
      <c r="D17" s="2">
        <v>11</v>
      </c>
      <c r="E17" s="36">
        <f>G17+I17+K17+M17</f>
        <v>0</v>
      </c>
      <c r="F17" s="54">
        <f>H17+J17+L17+N17</f>
        <v>0</v>
      </c>
      <c r="G17" s="5">
        <v>0</v>
      </c>
      <c r="H17" s="5">
        <v>0</v>
      </c>
      <c r="I17" s="56">
        <v>0</v>
      </c>
      <c r="J17" s="56">
        <v>0</v>
      </c>
      <c r="K17" s="5">
        <v>0</v>
      </c>
      <c r="L17" s="5">
        <v>0</v>
      </c>
      <c r="M17" s="5">
        <v>0</v>
      </c>
      <c r="N17" s="5">
        <v>0</v>
      </c>
    </row>
    <row r="18" spans="1:14" ht="15" thickBot="1">
      <c r="A18" s="124" t="s">
        <v>39</v>
      </c>
      <c r="B18" s="125"/>
      <c r="C18" s="126"/>
      <c r="D18" s="2">
        <v>12</v>
      </c>
      <c r="E18" s="36">
        <f>G18+I18+K18+M18</f>
        <v>0</v>
      </c>
      <c r="F18" s="54">
        <f>H18+J18+L18+N18</f>
        <v>0</v>
      </c>
      <c r="G18" s="5">
        <v>0</v>
      </c>
      <c r="H18" s="5">
        <v>0</v>
      </c>
      <c r="I18" s="56">
        <v>0</v>
      </c>
      <c r="J18" s="56">
        <v>0</v>
      </c>
      <c r="K18" s="5">
        <v>0</v>
      </c>
      <c r="L18" s="5">
        <v>0</v>
      </c>
      <c r="M18" s="5">
        <v>0</v>
      </c>
      <c r="N18" s="5">
        <v>0</v>
      </c>
    </row>
  </sheetData>
  <mergeCells count="18">
    <mergeCell ref="A18:C18"/>
    <mergeCell ref="G4:H4"/>
    <mergeCell ref="I4:J4"/>
    <mergeCell ref="K4:L4"/>
    <mergeCell ref="M4:N4"/>
    <mergeCell ref="A12:F12"/>
    <mergeCell ref="A13:C13"/>
    <mergeCell ref="A14:C14"/>
    <mergeCell ref="A15:C15"/>
    <mergeCell ref="A16:F16"/>
    <mergeCell ref="A17:C17"/>
    <mergeCell ref="A3:G3"/>
    <mergeCell ref="A5:D5"/>
    <mergeCell ref="A6:C6"/>
    <mergeCell ref="A7:A11"/>
    <mergeCell ref="B7:C7"/>
    <mergeCell ref="B8:B10"/>
    <mergeCell ref="B11:C11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Tab. 1. Dane o PUP i p. s. </vt:lpstr>
      <vt:lpstr>Tab. 2. Charakterystyka uczest.</vt:lpstr>
      <vt:lpstr>Tab. 3. Szczegóły o p. s.</vt:lpstr>
      <vt:lpstr>Tab. 4. Formy aktywizacji</vt:lpstr>
      <vt:lpstr>Tab. 2. Pomocniczy </vt:lpstr>
    </vt:vector>
  </TitlesOfParts>
  <Company>MPiPS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Alicja_Wasilewska</dc:creator>
  <cp:lastModifiedBy>Irena Sawicka</cp:lastModifiedBy>
  <cp:lastPrinted>2014-05-20T10:52:05Z</cp:lastPrinted>
  <dcterms:created xsi:type="dcterms:W3CDTF">2010-01-11T16:53:13Z</dcterms:created>
  <dcterms:modified xsi:type="dcterms:W3CDTF">2014-05-20T10:54:04Z</dcterms:modified>
</cp:coreProperties>
</file>